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pkanexcelexpert.sharepoint.com/sites/NGTTeam/Shared Documents/07. The Margin Sheet/Free Templates/"/>
    </mc:Choice>
  </mc:AlternateContent>
  <xr:revisionPtr revIDLastSave="3" documentId="11_13E02AB80E9BBFA2298EEDA1473D2B937BB9B382" xr6:coauthVersionLast="47" xr6:coauthVersionMax="47" xr10:uidLastSave="{B12C6D32-4068-4E2C-AA1E-3E36EAD2297C}"/>
  <bookViews>
    <workbookView xWindow="-103" yWindow="-103" windowWidth="24892" windowHeight="14914" activeTab="1" xr2:uid="{00000000-000D-0000-FFFF-FFFF00000000}"/>
  </bookViews>
  <sheets>
    <sheet name="How to use" sheetId="1" r:id="rId1"/>
    <sheet name="Margin Calculator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2" i="2" l="1"/>
  <c r="H22" i="2"/>
  <c r="G22" i="2"/>
  <c r="F22" i="2"/>
  <c r="E22" i="2"/>
  <c r="I21" i="2"/>
  <c r="H21" i="2"/>
  <c r="G21" i="2"/>
  <c r="F21" i="2"/>
  <c r="E21" i="2"/>
  <c r="I20" i="2"/>
  <c r="H20" i="2"/>
  <c r="G20" i="2"/>
  <c r="F20" i="2"/>
  <c r="E20" i="2"/>
  <c r="L19" i="2"/>
  <c r="I19" i="2"/>
  <c r="H19" i="2"/>
  <c r="G19" i="2"/>
  <c r="F19" i="2"/>
  <c r="E19" i="2"/>
  <c r="L18" i="2"/>
  <c r="I18" i="2"/>
  <c r="H18" i="2"/>
  <c r="G18" i="2"/>
  <c r="F18" i="2"/>
  <c r="E18" i="2"/>
  <c r="L17" i="2"/>
  <c r="I17" i="2"/>
  <c r="H17" i="2"/>
  <c r="G17" i="2"/>
  <c r="F17" i="2"/>
  <c r="E17" i="2"/>
  <c r="L16" i="2"/>
  <c r="I16" i="2"/>
  <c r="H16" i="2"/>
  <c r="G16" i="2"/>
  <c r="F16" i="2"/>
  <c r="E16" i="2"/>
  <c r="L15" i="2"/>
  <c r="I15" i="2"/>
  <c r="H15" i="2"/>
  <c r="G15" i="2"/>
  <c r="F15" i="2"/>
  <c r="E15" i="2"/>
  <c r="L14" i="2"/>
  <c r="I14" i="2"/>
  <c r="H14" i="2"/>
  <c r="G14" i="2"/>
  <c r="F14" i="2"/>
  <c r="E14" i="2"/>
  <c r="L13" i="2"/>
  <c r="I13" i="2"/>
  <c r="H13" i="2"/>
  <c r="G13" i="2"/>
  <c r="F13" i="2"/>
  <c r="E13" i="2"/>
  <c r="H12" i="2"/>
  <c r="E12" i="2"/>
  <c r="H11" i="2"/>
  <c r="E11" i="2"/>
  <c r="H10" i="2"/>
  <c r="E10" i="2"/>
  <c r="L9" i="2"/>
  <c r="H9" i="2"/>
  <c r="G9" i="2"/>
  <c r="E9" i="2"/>
  <c r="L8" i="2"/>
  <c r="H8" i="2"/>
  <c r="H23" i="2" s="1"/>
  <c r="E8" i="2"/>
  <c r="G8" i="2" s="1"/>
  <c r="I12" i="2" l="1"/>
  <c r="F12" i="2"/>
  <c r="G12" i="2"/>
  <c r="I11" i="2"/>
  <c r="G11" i="2"/>
  <c r="F11" i="2"/>
  <c r="I10" i="2"/>
  <c r="G10" i="2"/>
  <c r="F10" i="2"/>
  <c r="I9" i="2"/>
  <c r="F9" i="2"/>
  <c r="F8" i="2"/>
  <c r="I8" i="2"/>
  <c r="I23" i="2" l="1"/>
  <c r="F23" i="2" s="1"/>
</calcChain>
</file>

<file path=xl/sharedStrings.xml><?xml version="1.0" encoding="utf-8"?>
<sst xmlns="http://schemas.openxmlformats.org/spreadsheetml/2006/main" count="43" uniqueCount="39">
  <si>
    <t>Profit Margin &amp; Markup Calculator</t>
  </si>
  <si>
    <t>Free template from The Margin Sheet · themarginsheet.com</t>
  </si>
  <si>
    <t>Want more? Pro version: Small Business Profit and Loss Template in Excel</t>
  </si>
  <si>
    <t>Price for a target margin</t>
  </si>
  <si>
    <t>Unit cost</t>
  </si>
  <si>
    <t>Product</t>
  </si>
  <si>
    <t>Selling price</t>
  </si>
  <si>
    <t>Units sold</t>
  </si>
  <si>
    <t>Gross profit per unit</t>
  </si>
  <si>
    <t>Gross margin %</t>
  </si>
  <si>
    <t>Markup %</t>
  </si>
  <si>
    <t>Total revenue</t>
  </si>
  <si>
    <t>Total gross profit</t>
  </si>
  <si>
    <t>Target gross margin</t>
  </si>
  <si>
    <t>Bag of coffee 1 kg</t>
  </si>
  <si>
    <t>Price you need to charge</t>
  </si>
  <si>
    <t>Bag of coffee 250 g</t>
  </si>
  <si>
    <t>Same as a markup of</t>
  </si>
  <si>
    <t>Cold brew bottle</t>
  </si>
  <si>
    <t>Gift box</t>
  </si>
  <si>
    <t>Margin vs markup</t>
  </si>
  <si>
    <t>Brewing kit</t>
  </si>
  <si>
    <t>Gross margin</t>
  </si>
  <si>
    <t>Equals markup</t>
  </si>
  <si>
    <t>Totals / overall</t>
  </si>
  <si>
    <t>Calculate gross profit, gross margin and markup for every product, see your overall margin, and work out the price you need for a target margin.</t>
  </si>
  <si>
    <t>How to use this template</t>
  </si>
  <si>
    <t>On the Margin Calculator sheet, enter each product's selling price, unit cost and units sold (up to 15 products).</t>
  </si>
  <si>
    <t>Gross profit per unit, gross margin % and markup % calculate for each product.</t>
  </si>
  <si>
    <t>The totals row shows total revenue, total gross profit and your overall gross margin.</t>
  </si>
  <si>
    <t>Use 'Price for a target margin': enter a unit cost and the margin you want to get the price to charge.</t>
  </si>
  <si>
    <t>The margin vs markup table shows why a 50% markup is only a 33% margin.</t>
  </si>
  <si>
    <t>Good to know</t>
  </si>
  <si>
    <t>• Gross margin = (price - cost) / price. Markup = (price - cost) / cost.</t>
  </si>
  <si>
    <t>• Unit cost should include everything it takes to make or buy one unit (materials, packaging, direct labor).</t>
  </si>
  <si>
    <t>• Yellow cells are inputs. Every other figure is a formula, so do not type over it.</t>
  </si>
  <si>
    <t>• The sample figures are only there to show how the template works. Replace them with your own.</t>
  </si>
  <si>
    <t>• Works in Google Sheets too: File &gt; Import &gt; Upload, then open in Google Sheets.</t>
  </si>
  <si>
    <t>• Tutorial and more free templates: https://themarginsheet.com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</si>
</sst>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[Red]\-#,##0.00"/>
    <numFmt numFmtId="165" formatCode="#,##0;[Red]\-#,##0"/>
    <numFmt numFmtId="166" formatCode="0.0%"/>
  </numFmts>
  <fonts count="10" x14ac:knownFonts="1">
    <font>
      <sz val="11"/>
      <color theme="1"/>
      <name val="Calibri"/>
      <family val="2"/>
      <scheme val="minor"/>
    </font>
    <font>
      <b/>
      <sz val="18"/>
      <color rgb="FF1F314B"/>
      <name val="Calibri"/>
    </font>
    <font>
      <sz val="10"/>
      <color rgb="FF5B6B7F"/>
      <name val="Calibri"/>
    </font>
    <font>
      <b/>
      <u/>
      <sz val="10"/>
      <color rgb="FF0B7A57"/>
      <name val="Calibri"/>
    </font>
    <font>
      <b/>
      <sz val="11"/>
      <color rgb="FFFFFFFF"/>
      <name val="Calibri"/>
    </font>
    <font>
      <b/>
      <sz val="11"/>
      <color rgb="FF1F314B"/>
      <name val="Calibri"/>
    </font>
    <font>
      <sz val="11"/>
      <color rgb="FF1F314B"/>
      <name val="Calibri"/>
    </font>
    <font>
      <sz val="12"/>
      <color rgb="FF334155"/>
      <name val="Calibri"/>
    </font>
    <font>
      <b/>
      <sz val="13"/>
      <color rgb="FF1F314B"/>
      <name val="Calibri"/>
    </font>
    <font>
      <b/>
      <sz val="11"/>
      <color rgb="FF0B7A57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F314B"/>
        <bgColor rgb="FF1F314B"/>
      </patternFill>
    </fill>
    <fill>
      <patternFill patternType="solid">
        <fgColor rgb="FFFFF7D6"/>
        <bgColor rgb="FFFFF7D6"/>
      </patternFill>
    </fill>
    <fill>
      <patternFill patternType="solid">
        <fgColor rgb="FFE6F4EE"/>
        <bgColor rgb="FFE6F4EE"/>
      </patternFill>
    </fill>
  </fills>
  <borders count="2">
    <border>
      <left/>
      <right/>
      <top/>
      <bottom/>
      <diagonal/>
    </border>
    <border>
      <left style="thin">
        <color rgb="FFD5DCE5"/>
      </left>
      <right style="thin">
        <color rgb="FFD5DCE5"/>
      </right>
      <top style="thin">
        <color rgb="FFD5DCE5"/>
      </top>
      <bottom style="thin">
        <color rgb="FFD5DCE5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0" borderId="0" xfId="0" applyFont="1"/>
    <xf numFmtId="0" fontId="3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5" fillId="0" borderId="0" xfId="0" applyFont="1"/>
    <xf numFmtId="0" fontId="6" fillId="0" borderId="0" xfId="0" applyFont="1"/>
    <xf numFmtId="164" fontId="0" fillId="4" borderId="1" xfId="0" applyNumberFormat="1" applyFill="1" applyBorder="1"/>
    <xf numFmtId="0" fontId="4" fillId="3" borderId="1" xfId="0" applyFont="1" applyFill="1" applyBorder="1" applyAlignment="1">
      <alignment horizontal="center" vertical="center" wrapText="1"/>
    </xf>
    <xf numFmtId="166" fontId="0" fillId="4" borderId="1" xfId="0" applyNumberFormat="1" applyFill="1" applyBorder="1"/>
    <xf numFmtId="0" fontId="0" fillId="4" borderId="1" xfId="0" applyFill="1" applyBorder="1"/>
    <xf numFmtId="165" fontId="0" fillId="4" borderId="1" xfId="0" applyNumberFormat="1" applyFill="1" applyBorder="1"/>
    <xf numFmtId="164" fontId="0" fillId="0" borderId="1" xfId="0" applyNumberFormat="1" applyBorder="1"/>
    <xf numFmtId="166" fontId="0" fillId="0" borderId="1" xfId="0" applyNumberFormat="1" applyBorder="1"/>
    <xf numFmtId="165" fontId="0" fillId="0" borderId="1" xfId="0" applyNumberFormat="1" applyBorder="1"/>
    <xf numFmtId="164" fontId="5" fillId="5" borderId="1" xfId="0" applyNumberFormat="1" applyFont="1" applyFill="1" applyBorder="1"/>
    <xf numFmtId="166" fontId="5" fillId="5" borderId="1" xfId="0" applyNumberFormat="1" applyFont="1" applyFill="1" applyBorder="1"/>
    <xf numFmtId="166" fontId="0" fillId="0" borderId="0" xfId="0" applyNumberFormat="1"/>
    <xf numFmtId="165" fontId="5" fillId="5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nextgentemplates.com/product/small-business-profit-and-loss-template-in-excel/?utm_source=themarginsheet&amp;utm_medium=free-template&amp;utm_campaign=tutorial" TargetMode="External"/><Relationship Id="rId1" Type="http://schemas.openxmlformats.org/officeDocument/2006/relationships/hyperlink" Target="https://themarginsheet.co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nextgentemplates.com/product/small-business-profit-and-loss-template-in-excel/?utm_source=themarginsheet&amp;utm_medium=free-template&amp;utm_campaign=tutorial" TargetMode="External"/><Relationship Id="rId1" Type="http://schemas.openxmlformats.org/officeDocument/2006/relationships/hyperlink" Target="https://themarginshee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showGridLines="0" workbookViewId="0"/>
  </sheetViews>
  <sheetFormatPr defaultRowHeight="14.6" x14ac:dyDescent="0.4"/>
  <cols>
    <col min="1" max="1" width="6" customWidth="1"/>
    <col min="2" max="2" width="110" customWidth="1"/>
  </cols>
  <sheetData>
    <row r="1" spans="1:3" ht="23.15" x14ac:dyDescent="0.6">
      <c r="A1" s="1" t="s">
        <v>0</v>
      </c>
      <c r="B1" s="2"/>
      <c r="C1" s="2"/>
    </row>
    <row r="2" spans="1:3" x14ac:dyDescent="0.4">
      <c r="A2" s="3" t="s">
        <v>1</v>
      </c>
    </row>
    <row r="3" spans="1:3" x14ac:dyDescent="0.4">
      <c r="A3" s="4" t="s">
        <v>2</v>
      </c>
    </row>
    <row r="5" spans="1:3" ht="15.9" x14ac:dyDescent="0.45">
      <c r="A5" s="5" t="s">
        <v>25</v>
      </c>
    </row>
    <row r="7" spans="1:3" ht="16.75" x14ac:dyDescent="0.45">
      <c r="A7" s="6" t="s">
        <v>26</v>
      </c>
    </row>
    <row r="8" spans="1:3" x14ac:dyDescent="0.4">
      <c r="A8" s="7">
        <v>1</v>
      </c>
      <c r="B8" s="8" t="s">
        <v>27</v>
      </c>
    </row>
    <row r="9" spans="1:3" x14ac:dyDescent="0.4">
      <c r="A9" s="7">
        <v>2</v>
      </c>
      <c r="B9" s="8" t="s">
        <v>28</v>
      </c>
    </row>
    <row r="10" spans="1:3" x14ac:dyDescent="0.4">
      <c r="A10" s="7">
        <v>3</v>
      </c>
      <c r="B10" s="8" t="s">
        <v>29</v>
      </c>
    </row>
    <row r="11" spans="1:3" x14ac:dyDescent="0.4">
      <c r="A11" s="7">
        <v>4</v>
      </c>
      <c r="B11" s="8" t="s">
        <v>30</v>
      </c>
    </row>
    <row r="12" spans="1:3" x14ac:dyDescent="0.4">
      <c r="A12" s="7">
        <v>5</v>
      </c>
      <c r="B12" s="8" t="s">
        <v>31</v>
      </c>
    </row>
    <row r="14" spans="1:3" ht="16.75" x14ac:dyDescent="0.45">
      <c r="A14" s="6" t="s">
        <v>32</v>
      </c>
    </row>
    <row r="15" spans="1:3" x14ac:dyDescent="0.4">
      <c r="B15" s="9" t="s">
        <v>33</v>
      </c>
    </row>
    <row r="16" spans="1:3" x14ac:dyDescent="0.4">
      <c r="B16" s="9" t="s">
        <v>34</v>
      </c>
    </row>
    <row r="17" spans="2:2" x14ac:dyDescent="0.4">
      <c r="B17" s="9" t="s">
        <v>35</v>
      </c>
    </row>
    <row r="18" spans="2:2" x14ac:dyDescent="0.4">
      <c r="B18" s="9" t="s">
        <v>36</v>
      </c>
    </row>
    <row r="19" spans="2:2" x14ac:dyDescent="0.4">
      <c r="B19" s="9" t="s">
        <v>37</v>
      </c>
    </row>
    <row r="20" spans="2:2" x14ac:dyDescent="0.4">
      <c r="B20" s="9" t="s">
        <v>38</v>
      </c>
    </row>
  </sheetData>
  <hyperlinks>
    <hyperlink ref="A2" r:id="rId1" xr:uid="{00000000-0004-0000-0000-000000000000}"/>
    <hyperlink ref="A3" r:id="rId2" xr:uid="{00000000-0004-0000-0000-000001000000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3"/>
  <sheetViews>
    <sheetView showGridLines="0" tabSelected="1" workbookViewId="0"/>
  </sheetViews>
  <sheetFormatPr defaultRowHeight="14.6" x14ac:dyDescent="0.4"/>
  <cols>
    <col min="1" max="1" width="26" customWidth="1"/>
    <col min="2" max="2" width="13" customWidth="1"/>
    <col min="3" max="4" width="12" customWidth="1"/>
    <col min="5" max="5" width="16" customWidth="1"/>
    <col min="6" max="6" width="14" customWidth="1"/>
    <col min="7" max="7" width="12" customWidth="1"/>
    <col min="8" max="8" width="15" customWidth="1"/>
    <col min="9" max="9" width="17" customWidth="1"/>
    <col min="10" max="10" width="3" customWidth="1"/>
    <col min="11" max="11" width="26" customWidth="1"/>
    <col min="12" max="12" width="16" customWidth="1"/>
  </cols>
  <sheetData>
    <row r="1" spans="1:12" ht="23.15" x14ac:dyDescent="0.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4">
      <c r="A2" s="3" t="s">
        <v>1</v>
      </c>
    </row>
    <row r="3" spans="1:12" x14ac:dyDescent="0.4">
      <c r="A3" s="4" t="s">
        <v>2</v>
      </c>
    </row>
    <row r="5" spans="1:12" x14ac:dyDescent="0.4">
      <c r="K5" s="10" t="s">
        <v>3</v>
      </c>
    </row>
    <row r="6" spans="1:12" x14ac:dyDescent="0.4">
      <c r="K6" s="11" t="s">
        <v>4</v>
      </c>
      <c r="L6" s="12">
        <v>40</v>
      </c>
    </row>
    <row r="7" spans="1:12" ht="30" customHeight="1" x14ac:dyDescent="0.4">
      <c r="A7" s="13" t="s">
        <v>5</v>
      </c>
      <c r="B7" s="13" t="s">
        <v>6</v>
      </c>
      <c r="C7" s="13" t="s">
        <v>4</v>
      </c>
      <c r="D7" s="13" t="s">
        <v>7</v>
      </c>
      <c r="E7" s="13" t="s">
        <v>8</v>
      </c>
      <c r="F7" s="13" t="s">
        <v>9</v>
      </c>
      <c r="G7" s="13" t="s">
        <v>10</v>
      </c>
      <c r="H7" s="13" t="s">
        <v>11</v>
      </c>
      <c r="I7" s="13" t="s">
        <v>12</v>
      </c>
      <c r="K7" s="11" t="s">
        <v>13</v>
      </c>
      <c r="L7" s="14">
        <v>0.35</v>
      </c>
    </row>
    <row r="8" spans="1:12" x14ac:dyDescent="0.4">
      <c r="A8" s="15" t="s">
        <v>14</v>
      </c>
      <c r="B8" s="12">
        <v>24</v>
      </c>
      <c r="C8" s="12">
        <v>11.5</v>
      </c>
      <c r="D8" s="16">
        <v>420</v>
      </c>
      <c r="E8" s="17">
        <f t="shared" ref="E8:E22" si="0">IF(A8="","",B8-C8)</f>
        <v>12.5</v>
      </c>
      <c r="F8" s="18">
        <f t="shared" ref="F8:F22" si="1">IF(OR(A8="",B8=0),"",E8/B8)</f>
        <v>0.52083333333333337</v>
      </c>
      <c r="G8" s="18">
        <f t="shared" ref="G8:G22" si="2">IF(OR(A8="",C8=0),"",E8/C8)</f>
        <v>1.0869565217391304</v>
      </c>
      <c r="H8" s="19">
        <f t="shared" ref="H8:H22" si="3">IF(A8="","",B8*D8)</f>
        <v>10080</v>
      </c>
      <c r="I8" s="19">
        <f t="shared" ref="I8:I22" si="4">IF(A8="","",E8*D8)</f>
        <v>5250</v>
      </c>
      <c r="K8" s="11" t="s">
        <v>15</v>
      </c>
      <c r="L8" s="20">
        <f>IF(L7&gt;=1,"Margin must be below 100%",L6/(1-L7))</f>
        <v>61.538461538461533</v>
      </c>
    </row>
    <row r="9" spans="1:12" x14ac:dyDescent="0.4">
      <c r="A9" s="15" t="s">
        <v>16</v>
      </c>
      <c r="B9" s="12">
        <v>8.5</v>
      </c>
      <c r="C9" s="12">
        <v>3.6</v>
      </c>
      <c r="D9" s="16">
        <v>910</v>
      </c>
      <c r="E9" s="17">
        <f t="shared" si="0"/>
        <v>4.9000000000000004</v>
      </c>
      <c r="F9" s="18">
        <f t="shared" si="1"/>
        <v>0.57647058823529418</v>
      </c>
      <c r="G9" s="18">
        <f t="shared" si="2"/>
        <v>1.3611111111111112</v>
      </c>
      <c r="H9" s="19">
        <f t="shared" si="3"/>
        <v>7735</v>
      </c>
      <c r="I9" s="19">
        <f t="shared" si="4"/>
        <v>4459</v>
      </c>
      <c r="K9" s="11" t="s">
        <v>17</v>
      </c>
      <c r="L9" s="21">
        <f>IF(L7&gt;=1,"",L7/(1-L7))</f>
        <v>0.53846153846153844</v>
      </c>
    </row>
    <row r="10" spans="1:12" x14ac:dyDescent="0.4">
      <c r="A10" s="15" t="s">
        <v>18</v>
      </c>
      <c r="B10" s="12">
        <v>4.5</v>
      </c>
      <c r="C10" s="12">
        <v>1.7</v>
      </c>
      <c r="D10" s="16">
        <v>1300</v>
      </c>
      <c r="E10" s="17">
        <f t="shared" si="0"/>
        <v>2.8</v>
      </c>
      <c r="F10" s="18">
        <f t="shared" si="1"/>
        <v>0.62222222222222223</v>
      </c>
      <c r="G10" s="18">
        <f t="shared" si="2"/>
        <v>1.6470588235294117</v>
      </c>
      <c r="H10" s="19">
        <f t="shared" si="3"/>
        <v>5850</v>
      </c>
      <c r="I10" s="19">
        <f t="shared" si="4"/>
        <v>3639.9999999999995</v>
      </c>
    </row>
    <row r="11" spans="1:12" x14ac:dyDescent="0.4">
      <c r="A11" s="15" t="s">
        <v>19</v>
      </c>
      <c r="B11" s="12">
        <v>39</v>
      </c>
      <c r="C11" s="12">
        <v>21</v>
      </c>
      <c r="D11" s="16">
        <v>85</v>
      </c>
      <c r="E11" s="17">
        <f t="shared" si="0"/>
        <v>18</v>
      </c>
      <c r="F11" s="18">
        <f t="shared" si="1"/>
        <v>0.46153846153846156</v>
      </c>
      <c r="G11" s="18">
        <f t="shared" si="2"/>
        <v>0.8571428571428571</v>
      </c>
      <c r="H11" s="19">
        <f t="shared" si="3"/>
        <v>3315</v>
      </c>
      <c r="I11" s="19">
        <f t="shared" si="4"/>
        <v>1530</v>
      </c>
      <c r="K11" s="10" t="s">
        <v>20</v>
      </c>
    </row>
    <row r="12" spans="1:12" ht="30" customHeight="1" x14ac:dyDescent="0.4">
      <c r="A12" s="15" t="s">
        <v>21</v>
      </c>
      <c r="B12" s="12">
        <v>55</v>
      </c>
      <c r="C12" s="12">
        <v>34</v>
      </c>
      <c r="D12" s="16">
        <v>60</v>
      </c>
      <c r="E12" s="17">
        <f t="shared" si="0"/>
        <v>21</v>
      </c>
      <c r="F12" s="18">
        <f t="shared" si="1"/>
        <v>0.38181818181818183</v>
      </c>
      <c r="G12" s="18">
        <f t="shared" si="2"/>
        <v>0.61764705882352944</v>
      </c>
      <c r="H12" s="19">
        <f t="shared" si="3"/>
        <v>3300</v>
      </c>
      <c r="I12" s="19">
        <f t="shared" si="4"/>
        <v>1260</v>
      </c>
      <c r="K12" s="13" t="s">
        <v>22</v>
      </c>
      <c r="L12" s="13" t="s">
        <v>23</v>
      </c>
    </row>
    <row r="13" spans="1:12" x14ac:dyDescent="0.4">
      <c r="A13" s="15"/>
      <c r="B13" s="12"/>
      <c r="C13" s="12"/>
      <c r="D13" s="16"/>
      <c r="E13" s="17" t="str">
        <f t="shared" si="0"/>
        <v/>
      </c>
      <c r="F13" s="18" t="str">
        <f t="shared" si="1"/>
        <v/>
      </c>
      <c r="G13" s="18" t="str">
        <f t="shared" si="2"/>
        <v/>
      </c>
      <c r="H13" s="19" t="str">
        <f t="shared" si="3"/>
        <v/>
      </c>
      <c r="I13" s="19" t="str">
        <f t="shared" si="4"/>
        <v/>
      </c>
      <c r="K13" s="22">
        <v>0.1</v>
      </c>
      <c r="L13" s="22">
        <f t="shared" ref="L13:L19" si="5">K13/(1-K13)</f>
        <v>0.11111111111111112</v>
      </c>
    </row>
    <row r="14" spans="1:12" x14ac:dyDescent="0.4">
      <c r="A14" s="15"/>
      <c r="B14" s="12"/>
      <c r="C14" s="12"/>
      <c r="D14" s="16"/>
      <c r="E14" s="17" t="str">
        <f t="shared" si="0"/>
        <v/>
      </c>
      <c r="F14" s="18" t="str">
        <f t="shared" si="1"/>
        <v/>
      </c>
      <c r="G14" s="18" t="str">
        <f t="shared" si="2"/>
        <v/>
      </c>
      <c r="H14" s="19" t="str">
        <f t="shared" si="3"/>
        <v/>
      </c>
      <c r="I14" s="19" t="str">
        <f t="shared" si="4"/>
        <v/>
      </c>
      <c r="K14" s="22">
        <v>0.2</v>
      </c>
      <c r="L14" s="22">
        <f t="shared" si="5"/>
        <v>0.25</v>
      </c>
    </row>
    <row r="15" spans="1:12" x14ac:dyDescent="0.4">
      <c r="A15" s="15"/>
      <c r="B15" s="12"/>
      <c r="C15" s="12"/>
      <c r="D15" s="16"/>
      <c r="E15" s="17" t="str">
        <f t="shared" si="0"/>
        <v/>
      </c>
      <c r="F15" s="18" t="str">
        <f t="shared" si="1"/>
        <v/>
      </c>
      <c r="G15" s="18" t="str">
        <f t="shared" si="2"/>
        <v/>
      </c>
      <c r="H15" s="19" t="str">
        <f t="shared" si="3"/>
        <v/>
      </c>
      <c r="I15" s="19" t="str">
        <f t="shared" si="4"/>
        <v/>
      </c>
      <c r="K15" s="22">
        <v>0.25</v>
      </c>
      <c r="L15" s="22">
        <f t="shared" si="5"/>
        <v>0.33333333333333331</v>
      </c>
    </row>
    <row r="16" spans="1:12" x14ac:dyDescent="0.4">
      <c r="A16" s="15"/>
      <c r="B16" s="12"/>
      <c r="C16" s="12"/>
      <c r="D16" s="16"/>
      <c r="E16" s="17" t="str">
        <f t="shared" si="0"/>
        <v/>
      </c>
      <c r="F16" s="18" t="str">
        <f t="shared" si="1"/>
        <v/>
      </c>
      <c r="G16" s="18" t="str">
        <f t="shared" si="2"/>
        <v/>
      </c>
      <c r="H16" s="19" t="str">
        <f t="shared" si="3"/>
        <v/>
      </c>
      <c r="I16" s="19" t="str">
        <f t="shared" si="4"/>
        <v/>
      </c>
      <c r="K16" s="22">
        <v>0.3</v>
      </c>
      <c r="L16" s="22">
        <f t="shared" si="5"/>
        <v>0.4285714285714286</v>
      </c>
    </row>
    <row r="17" spans="1:12" x14ac:dyDescent="0.4">
      <c r="A17" s="15"/>
      <c r="B17" s="12"/>
      <c r="C17" s="12"/>
      <c r="D17" s="16"/>
      <c r="E17" s="17" t="str">
        <f t="shared" si="0"/>
        <v/>
      </c>
      <c r="F17" s="18" t="str">
        <f t="shared" si="1"/>
        <v/>
      </c>
      <c r="G17" s="18" t="str">
        <f t="shared" si="2"/>
        <v/>
      </c>
      <c r="H17" s="19" t="str">
        <f t="shared" si="3"/>
        <v/>
      </c>
      <c r="I17" s="19" t="str">
        <f t="shared" si="4"/>
        <v/>
      </c>
      <c r="K17" s="22">
        <v>0.4</v>
      </c>
      <c r="L17" s="22">
        <f t="shared" si="5"/>
        <v>0.66666666666666674</v>
      </c>
    </row>
    <row r="18" spans="1:12" x14ac:dyDescent="0.4">
      <c r="A18" s="15"/>
      <c r="B18" s="12"/>
      <c r="C18" s="12"/>
      <c r="D18" s="16"/>
      <c r="E18" s="17" t="str">
        <f t="shared" si="0"/>
        <v/>
      </c>
      <c r="F18" s="18" t="str">
        <f t="shared" si="1"/>
        <v/>
      </c>
      <c r="G18" s="18" t="str">
        <f t="shared" si="2"/>
        <v/>
      </c>
      <c r="H18" s="19" t="str">
        <f t="shared" si="3"/>
        <v/>
      </c>
      <c r="I18" s="19" t="str">
        <f t="shared" si="4"/>
        <v/>
      </c>
      <c r="K18" s="22">
        <v>0.5</v>
      </c>
      <c r="L18" s="22">
        <f t="shared" si="5"/>
        <v>1</v>
      </c>
    </row>
    <row r="19" spans="1:12" x14ac:dyDescent="0.4">
      <c r="A19" s="15"/>
      <c r="B19" s="12"/>
      <c r="C19" s="12"/>
      <c r="D19" s="16"/>
      <c r="E19" s="17" t="str">
        <f t="shared" si="0"/>
        <v/>
      </c>
      <c r="F19" s="18" t="str">
        <f t="shared" si="1"/>
        <v/>
      </c>
      <c r="G19" s="18" t="str">
        <f t="shared" si="2"/>
        <v/>
      </c>
      <c r="H19" s="19" t="str">
        <f t="shared" si="3"/>
        <v/>
      </c>
      <c r="I19" s="19" t="str">
        <f t="shared" si="4"/>
        <v/>
      </c>
      <c r="K19" s="22">
        <v>0.6</v>
      </c>
      <c r="L19" s="22">
        <f t="shared" si="5"/>
        <v>1.4999999999999998</v>
      </c>
    </row>
    <row r="20" spans="1:12" x14ac:dyDescent="0.4">
      <c r="A20" s="15"/>
      <c r="B20" s="12"/>
      <c r="C20" s="12"/>
      <c r="D20" s="16"/>
      <c r="E20" s="17" t="str">
        <f t="shared" si="0"/>
        <v/>
      </c>
      <c r="F20" s="18" t="str">
        <f t="shared" si="1"/>
        <v/>
      </c>
      <c r="G20" s="18" t="str">
        <f t="shared" si="2"/>
        <v/>
      </c>
      <c r="H20" s="19" t="str">
        <f t="shared" si="3"/>
        <v/>
      </c>
      <c r="I20" s="19" t="str">
        <f t="shared" si="4"/>
        <v/>
      </c>
    </row>
    <row r="21" spans="1:12" x14ac:dyDescent="0.4">
      <c r="A21" s="15"/>
      <c r="B21" s="12"/>
      <c r="C21" s="12"/>
      <c r="D21" s="16"/>
      <c r="E21" s="17" t="str">
        <f t="shared" si="0"/>
        <v/>
      </c>
      <c r="F21" s="18" t="str">
        <f t="shared" si="1"/>
        <v/>
      </c>
      <c r="G21" s="18" t="str">
        <f t="shared" si="2"/>
        <v/>
      </c>
      <c r="H21" s="19" t="str">
        <f t="shared" si="3"/>
        <v/>
      </c>
      <c r="I21" s="19" t="str">
        <f t="shared" si="4"/>
        <v/>
      </c>
    </row>
    <row r="22" spans="1:12" x14ac:dyDescent="0.4">
      <c r="A22" s="15"/>
      <c r="B22" s="12"/>
      <c r="C22" s="12"/>
      <c r="D22" s="16"/>
      <c r="E22" s="17" t="str">
        <f t="shared" si="0"/>
        <v/>
      </c>
      <c r="F22" s="18" t="str">
        <f t="shared" si="1"/>
        <v/>
      </c>
      <c r="G22" s="18" t="str">
        <f t="shared" si="2"/>
        <v/>
      </c>
      <c r="H22" s="19" t="str">
        <f t="shared" si="3"/>
        <v/>
      </c>
      <c r="I22" s="19" t="str">
        <f t="shared" si="4"/>
        <v/>
      </c>
    </row>
    <row r="23" spans="1:12" x14ac:dyDescent="0.4">
      <c r="A23" s="10" t="s">
        <v>24</v>
      </c>
      <c r="F23" s="21">
        <f>IF(H23=0,0,I23/H23)</f>
        <v>0.53299207397622195</v>
      </c>
      <c r="H23" s="23">
        <f>SUM(H8:H22)</f>
        <v>30280</v>
      </c>
      <c r="I23" s="23">
        <f>SUM(I8:I22)</f>
        <v>16139</v>
      </c>
    </row>
  </sheetData>
  <conditionalFormatting sqref="F8:F22">
    <cfRule type="dataBar" priority="1">
      <dataBar>
        <cfvo type="num" val="0"/>
        <cfvo type="num" val="1"/>
        <color rgb="FF0B7A57"/>
      </dataBar>
    </cfRule>
  </conditionalFormatting>
  <hyperlinks>
    <hyperlink ref="A2" r:id="rId1" xr:uid="{00000000-0004-0000-0100-000000000000}"/>
    <hyperlink ref="A3" r:id="rId2" xr:uid="{00000000-0004-0000-0100-000001000000}"/>
  </hyperlink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4302C947D7934B97E1868124048385" ma:contentTypeVersion="11" ma:contentTypeDescription="Create a new document." ma:contentTypeScope="" ma:versionID="cc3dfde8b5a079319c4198d388af003a">
  <xsd:schema xmlns:xsd="http://www.w3.org/2001/XMLSchema" xmlns:xs="http://www.w3.org/2001/XMLSchema" xmlns:p="http://schemas.microsoft.com/office/2006/metadata/properties" xmlns:ns2="767a07e8-7ffc-4027-9e93-3aa3f75b4b66" xmlns:ns3="78f697b9-b6e7-413b-9562-1b35d7290753" targetNamespace="http://schemas.microsoft.com/office/2006/metadata/properties" ma:root="true" ma:fieldsID="ac669d088194707632fff808b699fd5d" ns2:_="" ns3:_="">
    <xsd:import namespace="767a07e8-7ffc-4027-9e93-3aa3f75b4b66"/>
    <xsd:import namespace="78f697b9-b6e7-413b-9562-1b35d72907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7a07e8-7ffc-4027-9e93-3aa3f75b4b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492ee74-ae25-4f8c-8c81-80a21a21df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f697b9-b6e7-413b-9562-1b35d729075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2534af6-30ee-41db-b977-34e3f5243afe}" ma:internalName="TaxCatchAll" ma:showField="CatchAllData" ma:web="78f697b9-b6e7-413b-9562-1b35d72907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8f697b9-b6e7-413b-9562-1b35d7290753" xsi:nil="true"/>
    <lcf76f155ced4ddcb4097134ff3c332f xmlns="767a07e8-7ffc-4027-9e93-3aa3f75b4b6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E2E6869-E472-4538-8BCC-5AB1438E9582}"/>
</file>

<file path=customXml/itemProps2.xml><?xml version="1.0" encoding="utf-8"?>
<ds:datastoreItem xmlns:ds="http://schemas.openxmlformats.org/officeDocument/2006/customXml" ds:itemID="{EC4993AE-6E32-414A-B8BC-3ACA4728828F}"/>
</file>

<file path=customXml/itemProps3.xml><?xml version="1.0" encoding="utf-8"?>
<ds:datastoreItem xmlns:ds="http://schemas.openxmlformats.org/officeDocument/2006/customXml" ds:itemID="{5DD1607B-E0DF-4DDC-90AB-4167AADDB1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How to use</vt:lpstr>
      <vt:lpstr>Margin Calculator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PK -An Excel Expert</cp:lastModifiedBy>
  <dcterms:created xsi:type="dcterms:W3CDTF">2026-11-04T06:52:24Z</dcterms:created>
  <dcterms:modified xsi:type="dcterms:W3CDTF">2026-11-04T06:53:32Z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0x010100EF4302C947D7934B97E1868124048385</vt:lpwstr>
  </property>
</Properties>
</file>