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12" documentId="11_56EF940D5F8212B852B259111BDF5BE963A4079B" xr6:coauthVersionLast="47" xr6:coauthVersionMax="47" xr10:uidLastSave="{ABF28EA1-5087-4C78-ABA6-2151C940EA55}"/>
  <bookViews>
    <workbookView xWindow="-103" yWindow="-103" windowWidth="24892" windowHeight="14914" activeTab="1" xr2:uid="{00000000-000D-0000-FFFF-FFFF00000000}"/>
  </bookViews>
  <sheets>
    <sheet name="How to use" sheetId="1" r:id="rId1"/>
    <sheet name="NPV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D19" i="2"/>
  <c r="C19" i="2"/>
  <c r="E18" i="2"/>
  <c r="D18" i="2"/>
  <c r="C18" i="2"/>
  <c r="E17" i="2"/>
  <c r="D17" i="2"/>
  <c r="C17" i="2"/>
  <c r="E16" i="2"/>
  <c r="D16" i="2"/>
  <c r="C16" i="2"/>
  <c r="E15" i="2"/>
  <c r="D15" i="2"/>
  <c r="C15" i="2"/>
  <c r="E14" i="2"/>
  <c r="C14" i="2"/>
  <c r="D14" i="2" s="1"/>
  <c r="E13" i="2"/>
  <c r="C13" i="2"/>
  <c r="D13" i="2" s="1"/>
  <c r="E12" i="2"/>
  <c r="C12" i="2"/>
  <c r="D12" i="2" s="1"/>
  <c r="H12" i="2" s="1"/>
  <c r="H11" i="2"/>
  <c r="E11" i="2"/>
  <c r="C11" i="2"/>
  <c r="D11" i="2" s="1"/>
  <c r="E10" i="2"/>
  <c r="C10" i="2"/>
  <c r="D10" i="2" s="1"/>
  <c r="H9" i="2"/>
  <c r="H14" i="2" s="1"/>
  <c r="E9" i="2"/>
  <c r="C9" i="2"/>
  <c r="D9" i="2" s="1"/>
  <c r="H13" i="2" l="1"/>
  <c r="H10" i="2"/>
</calcChain>
</file>

<file path=xl/sharedStrings.xml><?xml version="1.0" encoding="utf-8"?>
<sst xmlns="http://schemas.openxmlformats.org/spreadsheetml/2006/main" count="37" uniqueCount="34">
  <si>
    <t>NPV &amp; IRR Calculator</t>
  </si>
  <si>
    <t>Free template from The Margin Sheet · themarginsheet.com</t>
  </si>
  <si>
    <t>Want more? Pro version: Budget Forecasting Dashboard in Excel</t>
  </si>
  <si>
    <t>Discount rate (per year)</t>
  </si>
  <si>
    <t>Project or investment</t>
  </si>
  <si>
    <t>New roasting machine (sample)</t>
  </si>
  <si>
    <t>Year</t>
  </si>
  <si>
    <t>Cash flow</t>
  </si>
  <si>
    <t>Discount factor</t>
  </si>
  <si>
    <t>Present value</t>
  </si>
  <si>
    <t>Cumulative cash flow</t>
  </si>
  <si>
    <t>Results</t>
  </si>
  <si>
    <t>NPV (NPV function)</t>
  </si>
  <si>
    <t>NPV (sum of present values)</t>
  </si>
  <si>
    <t>IRR</t>
  </si>
  <si>
    <t>Profitability index</t>
  </si>
  <si>
    <t>Payback (years)</t>
  </si>
  <si>
    <t>Decision</t>
  </si>
  <si>
    <t>Year 0 is today: enter the initial investment as a negative number. Years 1 to 10 are end-of-year cash flows.</t>
  </si>
  <si>
    <t>Work out the net present value (NPV), internal rate of return (IRR), profitability index and payback period of an investment or project.</t>
  </si>
  <si>
    <t>How to use this template</t>
  </si>
  <si>
    <t>On the NPV sheet, enter your discount rate (the return you require, or your cost of capital).</t>
  </si>
  <si>
    <t>Enter the initial investment in Year 0 as a negative number, then the expected cash flow for each year (up to 10 years).</t>
  </si>
  <si>
    <t>Discount factor and present value calculate for every year; NPV is shown two ways so you can see they match.</t>
  </si>
  <si>
    <t>Read IRR, profitability index and payback period in the Results box.</t>
  </si>
  <si>
    <t>A positive NPV means the investment earns more than your discount rate.</t>
  </si>
  <si>
    <t>Good to know</t>
  </si>
  <si>
    <t>• Excel's NPV function assumes the first value is one period away, which is why Year 0 is added outside it: =NPV(B5,B10:B19)+B9.</t>
  </si>
  <si>
    <t>• Cash flows are treated as arriving at the end of each year. For exact dates use XNPV and XIRR.</t>
  </si>
  <si>
    <t>• This template is for education only and is not financial advice.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</si>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</sst>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;[Red]\-#,##0"/>
    <numFmt numFmtId="166" formatCode="0.0000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sz val="11"/>
      <color rgb="FF1F314B"/>
      <name val="Calibri"/>
    </font>
    <font>
      <b/>
      <sz val="11"/>
      <color rgb="FFFFFFFF"/>
      <name val="Calibri"/>
    </font>
    <font>
      <i/>
      <sz val="9"/>
      <color rgb="FF5B6B7F"/>
      <name val="Calibri"/>
    </font>
    <font>
      <b/>
      <sz val="11"/>
      <color rgb="FF1F314B"/>
      <name val="Calibri"/>
    </font>
    <font>
      <sz val="12"/>
      <color rgb="FF334155"/>
      <name val="Calibri"/>
    </font>
    <font>
      <b/>
      <sz val="13"/>
      <color rgb="FF1F314B"/>
      <name val="Calibri"/>
    </font>
    <font>
      <b/>
      <sz val="11"/>
      <color rgb="FF0B7A5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1F314B"/>
        <bgColor rgb="FF1F314B"/>
      </patternFill>
    </fill>
    <fill>
      <patternFill patternType="solid">
        <fgColor rgb="FFE6F4EE"/>
        <bgColor rgb="FFE6F4EE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164" fontId="0" fillId="3" borderId="1" xfId="0" applyNumberFormat="1" applyFill="1" applyBorder="1"/>
    <xf numFmtId="0" fontId="0" fillId="3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/>
    </xf>
    <xf numFmtId="165" fontId="0" fillId="3" borderId="1" xfId="0" applyNumberFormat="1" applyFill="1" applyBorder="1"/>
    <xf numFmtId="166" fontId="0" fillId="0" borderId="1" xfId="0" applyNumberFormat="1" applyBorder="1"/>
    <xf numFmtId="165" fontId="0" fillId="0" borderId="1" xfId="0" applyNumberFormat="1" applyBorder="1"/>
    <xf numFmtId="165" fontId="7" fillId="5" borderId="1" xfId="0" applyNumberFormat="1" applyFont="1" applyFill="1" applyBorder="1"/>
    <xf numFmtId="164" fontId="7" fillId="5" borderId="1" xfId="0" applyNumberFormat="1" applyFont="1" applyFill="1" applyBorder="1"/>
    <xf numFmtId="2" fontId="7" fillId="5" borderId="1" xfId="0" applyNumberFormat="1" applyFont="1" applyFill="1" applyBorder="1"/>
    <xf numFmtId="167" fontId="7" fillId="5" borderId="1" xfId="0" applyNumberFormat="1" applyFont="1" applyFill="1" applyBorder="1"/>
    <xf numFmtId="0" fontId="7" fillId="5" borderId="1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Cash flow vs present value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NPV!$B$8</c:f>
              <c:strCache>
                <c:ptCount val="1"/>
                <c:pt idx="0">
                  <c:v>Cash flow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NPV!$A$9:$A$19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NPV!$B$9:$B$19</c:f>
              <c:numCache>
                <c:formatCode>#,##0;[Red]\-#,##0</c:formatCode>
                <c:ptCount val="11"/>
                <c:pt idx="0">
                  <c:v>-50000</c:v>
                </c:pt>
                <c:pt idx="1">
                  <c:v>12000</c:v>
                </c:pt>
                <c:pt idx="2">
                  <c:v>15000</c:v>
                </c:pt>
                <c:pt idx="3">
                  <c:v>16000</c:v>
                </c:pt>
                <c:pt idx="4">
                  <c:v>14000</c:v>
                </c:pt>
                <c:pt idx="5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4-42DB-8B6D-BC0CDB058270}"/>
            </c:ext>
          </c:extLst>
        </c:ser>
        <c:ser>
          <c:idx val="1"/>
          <c:order val="1"/>
          <c:tx>
            <c:strRef>
              <c:f>NPV!$D$8</c:f>
              <c:strCache>
                <c:ptCount val="1"/>
                <c:pt idx="0">
                  <c:v>Present value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NPV!$A$9:$A$19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NPV!$D$9:$D$19</c:f>
              <c:numCache>
                <c:formatCode>#,##0;[Red]\-#,##0</c:formatCode>
                <c:ptCount val="11"/>
                <c:pt idx="0">
                  <c:v>-50000</c:v>
                </c:pt>
                <c:pt idx="1">
                  <c:v>10909.090909090908</c:v>
                </c:pt>
                <c:pt idx="2">
                  <c:v>12396.694214876032</c:v>
                </c:pt>
                <c:pt idx="3">
                  <c:v>12021.036814425241</c:v>
                </c:pt>
                <c:pt idx="4">
                  <c:v>9562.1883751109872</c:v>
                </c:pt>
                <c:pt idx="5">
                  <c:v>7451.0558767098591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D4-42DB-8B6D-BC0CDB058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;[Red]\-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16</xdr:row>
      <xdr:rowOff>0</xdr:rowOff>
    </xdr:from>
    <xdr:ext cx="54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budget-forecasting-dashboard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budget-forecasting-dashboard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14B"/>
    <pageSetUpPr fitToPage="1"/>
  </sheetPr>
  <dimension ref="A1:C21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19</v>
      </c>
    </row>
    <row r="7" spans="1:3" ht="16.75" x14ac:dyDescent="0.45">
      <c r="A7" s="6" t="s">
        <v>20</v>
      </c>
    </row>
    <row r="8" spans="1:3" x14ac:dyDescent="0.4">
      <c r="A8" s="7">
        <v>1</v>
      </c>
      <c r="B8" s="8" t="s">
        <v>21</v>
      </c>
    </row>
    <row r="9" spans="1:3" x14ac:dyDescent="0.4">
      <c r="A9" s="7">
        <v>2</v>
      </c>
      <c r="B9" s="8" t="s">
        <v>22</v>
      </c>
    </row>
    <row r="10" spans="1:3" x14ac:dyDescent="0.4">
      <c r="A10" s="7">
        <v>3</v>
      </c>
      <c r="B10" s="8" t="s">
        <v>23</v>
      </c>
    </row>
    <row r="11" spans="1:3" x14ac:dyDescent="0.4">
      <c r="A11" s="7">
        <v>4</v>
      </c>
      <c r="B11" s="8" t="s">
        <v>24</v>
      </c>
    </row>
    <row r="12" spans="1:3" x14ac:dyDescent="0.4">
      <c r="A12" s="7">
        <v>5</v>
      </c>
      <c r="B12" s="8" t="s">
        <v>25</v>
      </c>
    </row>
    <row r="14" spans="1:3" ht="16.75" x14ac:dyDescent="0.45">
      <c r="A14" s="6" t="s">
        <v>26</v>
      </c>
    </row>
    <row r="15" spans="1:3" x14ac:dyDescent="0.4">
      <c r="B15" s="9" t="s">
        <v>27</v>
      </c>
    </row>
    <row r="16" spans="1:3" x14ac:dyDescent="0.4">
      <c r="B16" s="9" t="s">
        <v>28</v>
      </c>
    </row>
    <row r="17" spans="2:2" x14ac:dyDescent="0.4">
      <c r="B17" s="9" t="s">
        <v>29</v>
      </c>
    </row>
    <row r="18" spans="2:2" x14ac:dyDescent="0.4">
      <c r="B18" s="9" t="s">
        <v>30</v>
      </c>
    </row>
    <row r="19" spans="2:2" x14ac:dyDescent="0.4">
      <c r="B19" s="9" t="s">
        <v>31</v>
      </c>
    </row>
    <row r="20" spans="2:2" x14ac:dyDescent="0.4">
      <c r="B20" s="9" t="s">
        <v>32</v>
      </c>
    </row>
    <row r="21" spans="2:2" x14ac:dyDescent="0.4">
      <c r="B21" s="9" t="s">
        <v>33</v>
      </c>
    </row>
  </sheetData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7A57"/>
    <pageSetUpPr fitToPage="1"/>
  </sheetPr>
  <dimension ref="A1:H20"/>
  <sheetViews>
    <sheetView showGridLines="0" tabSelected="1" workbookViewId="0"/>
  </sheetViews>
  <sheetFormatPr defaultRowHeight="14.6" x14ac:dyDescent="0.4"/>
  <cols>
    <col min="1" max="1" width="26" customWidth="1"/>
    <col min="2" max="4" width="16" customWidth="1"/>
    <col min="5" max="5" width="20" customWidth="1"/>
    <col min="6" max="6" width="3" customWidth="1"/>
    <col min="7" max="7" width="28" customWidth="1"/>
    <col min="8" max="8" width="26" customWidth="1"/>
  </cols>
  <sheetData>
    <row r="1" spans="1:8" ht="23.1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4">
      <c r="A2" s="3" t="s">
        <v>1</v>
      </c>
    </row>
    <row r="3" spans="1:8" x14ac:dyDescent="0.4">
      <c r="A3" s="4" t="s">
        <v>2</v>
      </c>
    </row>
    <row r="5" spans="1:8" x14ac:dyDescent="0.4">
      <c r="A5" s="10" t="s">
        <v>3</v>
      </c>
      <c r="B5" s="11">
        <v>0.1</v>
      </c>
    </row>
    <row r="6" spans="1:8" x14ac:dyDescent="0.4">
      <c r="A6" s="10" t="s">
        <v>4</v>
      </c>
      <c r="B6" s="12" t="s">
        <v>5</v>
      </c>
    </row>
    <row r="8" spans="1:8" ht="30" customHeight="1" x14ac:dyDescent="0.4">
      <c r="A8" s="13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G8" s="14" t="s">
        <v>11</v>
      </c>
    </row>
    <row r="9" spans="1:8" x14ac:dyDescent="0.4">
      <c r="A9" s="15">
        <v>0</v>
      </c>
      <c r="B9" s="16">
        <v>-50000</v>
      </c>
      <c r="C9" s="17">
        <f t="shared" ref="C9:C19" si="0">IF(B9="","",1/(1+$B$5)^A9)</f>
        <v>1</v>
      </c>
      <c r="D9" s="18">
        <f t="shared" ref="D9:D19" si="1">IF(B9="","",B9*C9)</f>
        <v>-50000</v>
      </c>
      <c r="E9" s="18">
        <f>IF(B9="","",SUM($B$9:B9))</f>
        <v>-50000</v>
      </c>
      <c r="G9" s="10" t="s">
        <v>12</v>
      </c>
      <c r="H9" s="19">
        <f>NPV(B5,B10:B19)+B9</f>
        <v>2340.0661902130305</v>
      </c>
    </row>
    <row r="10" spans="1:8" x14ac:dyDescent="0.4">
      <c r="A10" s="15">
        <v>1</v>
      </c>
      <c r="B10" s="16">
        <v>12000</v>
      </c>
      <c r="C10" s="17">
        <f t="shared" si="0"/>
        <v>0.90909090909090906</v>
      </c>
      <c r="D10" s="18">
        <f t="shared" si="1"/>
        <v>10909.090909090908</v>
      </c>
      <c r="E10" s="18">
        <f>IF(B10="","",SUM($B$9:B10))</f>
        <v>-38000</v>
      </c>
      <c r="G10" s="10" t="s">
        <v>13</v>
      </c>
      <c r="H10" s="19">
        <f>SUM(D9:D19)</f>
        <v>2340.0661902130305</v>
      </c>
    </row>
    <row r="11" spans="1:8" x14ac:dyDescent="0.4">
      <c r="A11" s="15">
        <v>2</v>
      </c>
      <c r="B11" s="16">
        <v>15000</v>
      </c>
      <c r="C11" s="17">
        <f t="shared" si="0"/>
        <v>0.82644628099173545</v>
      </c>
      <c r="D11" s="18">
        <f t="shared" si="1"/>
        <v>12396.694214876032</v>
      </c>
      <c r="E11" s="18">
        <f>IF(B11="","",SUM($B$9:B11))</f>
        <v>-23000</v>
      </c>
      <c r="G11" s="10" t="s">
        <v>14</v>
      </c>
      <c r="H11" s="20">
        <f>IFERROR(IRR(B9:B19),"No IRR")</f>
        <v>0.11812227440781631</v>
      </c>
    </row>
    <row r="12" spans="1:8" x14ac:dyDescent="0.4">
      <c r="A12" s="15">
        <v>3</v>
      </c>
      <c r="B12" s="16">
        <v>16000</v>
      </c>
      <c r="C12" s="17">
        <f t="shared" si="0"/>
        <v>0.75131480090157754</v>
      </c>
      <c r="D12" s="18">
        <f t="shared" si="1"/>
        <v>12021.036814425241</v>
      </c>
      <c r="E12" s="18">
        <f>IF(B12="","",SUM($B$9:B12))</f>
        <v>-7000</v>
      </c>
      <c r="G12" s="10" t="s">
        <v>15</v>
      </c>
      <c r="H12" s="21">
        <f>IF(B9&lt;0,SUM(D10:D19)/-B9,"")</f>
        <v>1.0468013238042604</v>
      </c>
    </row>
    <row r="13" spans="1:8" x14ac:dyDescent="0.4">
      <c r="A13" s="15">
        <v>4</v>
      </c>
      <c r="B13" s="16">
        <v>14000</v>
      </c>
      <c r="C13" s="17">
        <f t="shared" si="0"/>
        <v>0.68301345536507052</v>
      </c>
      <c r="D13" s="18">
        <f t="shared" si="1"/>
        <v>9562.1883751109872</v>
      </c>
      <c r="E13" s="18">
        <f>IF(B13="","",SUM($B$9:B13))</f>
        <v>7000</v>
      </c>
      <c r="G13" s="10" t="s">
        <v>16</v>
      </c>
      <c r="H13" s="22">
        <f>IFERROR(MATCH(1,INDEX((E9:E19&lt;&gt;"")*(E9:E19&gt;=0),0),0)-2+(-INDEX(E9:E19,MATCH(1,INDEX((E9:E19&lt;&gt;"")*(E9:E19&gt;=0),0),0)-1))/INDEX(B9:B19,MATCH(1,INDEX((E9:E19&lt;&gt;"")*(E9:E19&gt;=0),0),0)),"Not paid back")</f>
        <v>3.5</v>
      </c>
    </row>
    <row r="14" spans="1:8" x14ac:dyDescent="0.4">
      <c r="A14" s="15">
        <v>5</v>
      </c>
      <c r="B14" s="16">
        <v>12000</v>
      </c>
      <c r="C14" s="17">
        <f t="shared" si="0"/>
        <v>0.62092132305915493</v>
      </c>
      <c r="D14" s="18">
        <f t="shared" si="1"/>
        <v>7451.0558767098591</v>
      </c>
      <c r="E14" s="18">
        <f>IF(B14="","",SUM($B$9:B14))</f>
        <v>19000</v>
      </c>
      <c r="G14" s="10" t="s">
        <v>17</v>
      </c>
      <c r="H14" s="23" t="str">
        <f>IF(H9&gt;0,"Accept: NPV is positive",IF(H9=0,"Break-even","Reject: NPV is negative"))</f>
        <v>Accept: NPV is positive</v>
      </c>
    </row>
    <row r="15" spans="1:8" x14ac:dyDescent="0.4">
      <c r="A15" s="15">
        <v>6</v>
      </c>
      <c r="B15" s="16"/>
      <c r="C15" s="17" t="str">
        <f t="shared" si="0"/>
        <v/>
      </c>
      <c r="D15" s="18" t="str">
        <f t="shared" si="1"/>
        <v/>
      </c>
      <c r="E15" s="18" t="str">
        <f>IF(B15="","",SUM($B$9:B15))</f>
        <v/>
      </c>
    </row>
    <row r="16" spans="1:8" x14ac:dyDescent="0.4">
      <c r="A16" s="15">
        <v>7</v>
      </c>
      <c r="B16" s="16"/>
      <c r="C16" s="17" t="str">
        <f t="shared" si="0"/>
        <v/>
      </c>
      <c r="D16" s="18" t="str">
        <f t="shared" si="1"/>
        <v/>
      </c>
      <c r="E16" s="18" t="str">
        <f>IF(B16="","",SUM($B$9:B16))</f>
        <v/>
      </c>
    </row>
    <row r="17" spans="1:5" x14ac:dyDescent="0.4">
      <c r="A17" s="15">
        <v>8</v>
      </c>
      <c r="B17" s="16"/>
      <c r="C17" s="17" t="str">
        <f t="shared" si="0"/>
        <v/>
      </c>
      <c r="D17" s="18" t="str">
        <f t="shared" si="1"/>
        <v/>
      </c>
      <c r="E17" s="18" t="str">
        <f>IF(B17="","",SUM($B$9:B17))</f>
        <v/>
      </c>
    </row>
    <row r="18" spans="1:5" x14ac:dyDescent="0.4">
      <c r="A18" s="15">
        <v>9</v>
      </c>
      <c r="B18" s="16"/>
      <c r="C18" s="17" t="str">
        <f t="shared" si="0"/>
        <v/>
      </c>
      <c r="D18" s="18" t="str">
        <f t="shared" si="1"/>
        <v/>
      </c>
      <c r="E18" s="18" t="str">
        <f>IF(B18="","",SUM($B$9:B18))</f>
        <v/>
      </c>
    </row>
    <row r="19" spans="1:5" x14ac:dyDescent="0.4">
      <c r="A19" s="15">
        <v>10</v>
      </c>
      <c r="B19" s="16"/>
      <c r="C19" s="17" t="str">
        <f t="shared" si="0"/>
        <v/>
      </c>
      <c r="D19" s="18" t="str">
        <f t="shared" si="1"/>
        <v/>
      </c>
      <c r="E19" s="18" t="str">
        <f>IF(B19="","",SUM($B$9:B19))</f>
        <v/>
      </c>
    </row>
    <row r="20" spans="1:5" x14ac:dyDescent="0.4">
      <c r="A20" s="24" t="s">
        <v>18</v>
      </c>
    </row>
  </sheetData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C94F40-1B1B-4681-8331-3C3BF970C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a07e8-7ffc-4027-9e93-3aa3f75b4b66"/>
    <ds:schemaRef ds:uri="78f697b9-b6e7-413b-9562-1b35d7290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012325-8435-4CA2-BC29-3A0D3E65419A}">
  <ds:schemaRefs>
    <ds:schemaRef ds:uri="http://schemas.microsoft.com/office/2006/metadata/properties"/>
    <ds:schemaRef ds:uri="http://schemas.microsoft.com/office/infopath/2007/PartnerControls"/>
    <ds:schemaRef ds:uri="78f697b9-b6e7-413b-9562-1b35d7290753"/>
    <ds:schemaRef ds:uri="767a07e8-7ffc-4027-9e93-3aa3f75b4b66"/>
  </ds:schemaRefs>
</ds:datastoreItem>
</file>

<file path=customXml/itemProps3.xml><?xml version="1.0" encoding="utf-8"?>
<ds:datastoreItem xmlns:ds="http://schemas.openxmlformats.org/officeDocument/2006/customXml" ds:itemID="{6EBEE5D5-7F56-45E7-9684-4D30E0B34C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NPV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2026-11-04T07:20:04Z</dcterms:created>
  <dcterms:modified xsi:type="dcterms:W3CDTF">2026-11-04T09:14:26Z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  <property fmtid="{D5CDD505-2E9C-101B-9397-08002B2CF9AE}" pid="3" name="MediaServiceImageTags">
    <vt:lpwstr/>
  </property>
</Properties>
</file>