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pkanexcelexpert.sharepoint.com/sites/NGTTeam/Shared Documents/07. The Margin Sheet/Free Templates/"/>
    </mc:Choice>
  </mc:AlternateContent>
  <xr:revisionPtr revIDLastSave="9" documentId="11_BBA6BF86C40EAFDA500D7934985EAE67CA4A7C27" xr6:coauthVersionLast="47" xr6:coauthVersionMax="47" xr10:uidLastSave="{2D08633E-054F-4306-B0AB-BCC6B02AC538}"/>
  <bookViews>
    <workbookView xWindow="0" yWindow="0" windowWidth="9180" windowHeight="15280" activeTab="1" xr2:uid="{00000000-000D-0000-FFFF-FFFF00000000}"/>
  </bookViews>
  <sheets>
    <sheet name="How to use" sheetId="1" r:id="rId1"/>
    <sheet name="Budget" sheetId="2" r:id="rId2"/>
  </sheets>
  <definedNames>
    <definedName name="_xlnm.Print_Area" localSheetId="1">Budget!$A$1:$K$36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2" l="1"/>
  <c r="B32" i="2"/>
  <c r="F30" i="2"/>
  <c r="D30" i="2"/>
  <c r="F29" i="2"/>
  <c r="D29" i="2"/>
  <c r="F28" i="2"/>
  <c r="D28" i="2"/>
  <c r="F27" i="2"/>
  <c r="D27" i="2"/>
  <c r="F26" i="2"/>
  <c r="D26" i="2"/>
  <c r="F25" i="2"/>
  <c r="D25" i="2"/>
  <c r="F24" i="2"/>
  <c r="D24" i="2"/>
  <c r="F23" i="2"/>
  <c r="D23" i="2"/>
  <c r="F22" i="2"/>
  <c r="D22" i="2"/>
  <c r="F21" i="2"/>
  <c r="D21" i="2"/>
  <c r="F20" i="2"/>
  <c r="D20" i="2"/>
  <c r="F19" i="2"/>
  <c r="D19" i="2"/>
  <c r="D32" i="2" s="1"/>
  <c r="C15" i="2"/>
  <c r="B15" i="2"/>
  <c r="B34" i="2" s="1"/>
  <c r="D14" i="2"/>
  <c r="D13" i="2"/>
  <c r="D12" i="2"/>
  <c r="D11" i="2"/>
  <c r="D10" i="2"/>
  <c r="D15" i="2" s="1"/>
  <c r="J9" i="2"/>
  <c r="H5" i="2"/>
  <c r="F32" i="2" l="1"/>
  <c r="J5" i="2"/>
  <c r="H9" i="2"/>
  <c r="C35" i="2"/>
  <c r="E32" i="2"/>
  <c r="E27" i="2"/>
  <c r="E26" i="2"/>
  <c r="E24" i="2"/>
  <c r="E23" i="2"/>
  <c r="E22" i="2"/>
  <c r="E21" i="2"/>
  <c r="E30" i="2"/>
  <c r="E29" i="2"/>
  <c r="E28" i="2"/>
  <c r="E25" i="2"/>
  <c r="E20" i="2"/>
  <c r="E19" i="2"/>
</calcChain>
</file>

<file path=xl/sharedStrings.xml><?xml version="1.0" encoding="utf-8"?>
<sst xmlns="http://schemas.openxmlformats.org/spreadsheetml/2006/main" count="64" uniqueCount="54">
  <si>
    <t>Monthly Budget</t>
  </si>
  <si>
    <t>Free template from The Margin Sheet  ·  themarginsheet.com</t>
  </si>
  <si>
    <t>Want more features? Pro version: Monthly Budget Plan Template in Google Sheets</t>
  </si>
  <si>
    <t>Income (actual)</t>
  </si>
  <si>
    <t>Spending (actual)</t>
  </si>
  <si>
    <t>Budget month</t>
  </si>
  <si>
    <t>Sample figures shown. Replace the yellow cells with your own.</t>
  </si>
  <si>
    <t>INCOME</t>
  </si>
  <si>
    <t>Left over</t>
  </si>
  <si>
    <t>Left over %</t>
  </si>
  <si>
    <t>Source</t>
  </si>
  <si>
    <t>Budget</t>
  </si>
  <si>
    <t>Actual</t>
  </si>
  <si>
    <t>Difference</t>
  </si>
  <si>
    <t>Salary or business income</t>
  </si>
  <si>
    <t>Side income</t>
  </si>
  <si>
    <t>Interest and other</t>
  </si>
  <si>
    <t>Total income</t>
  </si>
  <si>
    <t>EXPENSES</t>
  </si>
  <si>
    <t>Category</t>
  </si>
  <si>
    <t>Left (budget - actual)</t>
  </si>
  <si>
    <t>% of income</t>
  </si>
  <si>
    <t>Status</t>
  </si>
  <si>
    <t>Rent or mortgage</t>
  </si>
  <si>
    <t>Utilities</t>
  </si>
  <si>
    <t>Groceries</t>
  </si>
  <si>
    <t>Transport</t>
  </si>
  <si>
    <t>Insurance</t>
  </si>
  <si>
    <t>Healthcare</t>
  </si>
  <si>
    <t>Debt payments</t>
  </si>
  <si>
    <t>Subscriptions</t>
  </si>
  <si>
    <t>Dining out</t>
  </si>
  <si>
    <t>Savings</t>
  </si>
  <si>
    <t>Entertainment</t>
  </si>
  <si>
    <t>Other</t>
  </si>
  <si>
    <t>Total expenses</t>
  </si>
  <si>
    <t>Planned left over</t>
  </si>
  <si>
    <t>Actual left over</t>
  </si>
  <si>
    <t>A one-page monthly budget that compares what you planned with what you spent, flags every category that went over, and shows what is left.</t>
  </si>
  <si>
    <t>How to use this template</t>
  </si>
  <si>
    <t>On the Budget sheet, pick the budget month in the yellow cell.</t>
  </si>
  <si>
    <t>Enter your planned (Budget) income in column B and your real (Actual) income in column C. Up to 5 income lines.</t>
  </si>
  <si>
    <t>Rename the 12 expense categories to match your life, then enter Budget and Actual for each.</t>
  </si>
  <si>
    <t>Read the Status column: Over means you spent more than planned, OK means you stayed inside the budget.</t>
  </si>
  <si>
    <t>Check the cards at the top right for income, spending, what is left and the share of income left over.</t>
  </si>
  <si>
    <t>Copy the sheet once a month (right-click the tab, Duplicate) and keep one tab per month.</t>
  </si>
  <si>
    <t>Good to know</t>
  </si>
  <si>
    <t>✓</t>
  </si>
  <si>
    <t>Savings is a spending line, so money you set aside is planned and shown. Left over is what remains after every line, savings included.</t>
  </si>
  <si>
    <t>Left (budget - actual) is positive when you are under budget and red when you are over.</t>
  </si>
  <si>
    <t>Yellow cells are inputs. Every other figure is a formula, so do not type over it.</t>
  </si>
  <si>
    <t>The sample figures are only there to show how the template works. Replace them with your own.</t>
  </si>
  <si>
    <t>Works in Google Sheets too: File &gt; Import &gt; Upload, then open in Google Sheets.</t>
  </si>
  <si>
    <t>Tutorial and more free templates: https://themarginsheet.com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</si>
</sst>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mmmm\ yyyy"/>
    <numFmt numFmtId="166" formatCode="#,##0.00;[Red]\-#,##0.00"/>
    <numFmt numFmtId="167" formatCode="0.0%"/>
    <numFmt numFmtId="168" formatCode="#,##0;[Red]\-#,##0"/>
  </numFmts>
  <fonts count="13" x14ac:knownFonts="1">
    <font>
      <sz val="11"/>
      <color theme="1"/>
      <name val="Calibri"/>
      <family val="2"/>
      <scheme val="minor"/>
    </font>
    <font>
      <b/>
      <sz val="20"/>
      <color rgb="FFFFFFFF"/>
      <name val="Segoe UI"/>
    </font>
    <font>
      <sz val="10"/>
      <color rgb="FF0B5E55"/>
      <name val="Calibri"/>
    </font>
    <font>
      <b/>
      <u/>
      <sz val="10"/>
      <color rgb="FF14998A"/>
      <name val="Calibri"/>
    </font>
    <font>
      <b/>
      <sz val="11"/>
      <color rgb="FF0B5E55"/>
      <name val="Calibri"/>
    </font>
    <font>
      <i/>
      <sz val="9"/>
      <color rgb="FF64748B"/>
      <name val="Calibri"/>
    </font>
    <font>
      <b/>
      <sz val="11"/>
      <color rgb="FF14998A"/>
      <name val="Calibri"/>
    </font>
    <font>
      <b/>
      <sz val="11"/>
      <color rgb="FFFFFFFF"/>
      <name val="Calibri"/>
    </font>
    <font>
      <i/>
      <sz val="12"/>
      <color rgb="FF334155"/>
      <name val="Calibri"/>
    </font>
    <font>
      <b/>
      <sz val="12"/>
      <color rgb="FFFFFFFF"/>
      <name val="Segoe UI"/>
    </font>
    <font>
      <b/>
      <sz val="12"/>
      <color rgb="FFFFFFFF"/>
      <name val="Calibri"/>
    </font>
    <font>
      <b/>
      <sz val="10"/>
      <color rgb="FFFFFFFF"/>
      <name val="Segoe UI"/>
    </font>
    <font>
      <b/>
      <sz val="18"/>
      <color rgb="FF0B5E55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0B5E55"/>
        <bgColor rgb="FF0B5E55"/>
      </patternFill>
    </fill>
    <fill>
      <patternFill patternType="solid">
        <fgColor rgb="FFE1F4F1"/>
        <bgColor rgb="FFE1F4F1"/>
      </patternFill>
    </fill>
    <fill>
      <patternFill patternType="solid">
        <fgColor rgb="FFFFF7D6"/>
        <bgColor rgb="FFFFF7D6"/>
      </patternFill>
    </fill>
    <fill>
      <patternFill patternType="solid">
        <fgColor rgb="FF14998A"/>
        <bgColor rgb="FF14998A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BFE3DD"/>
      </left>
      <right style="thin">
        <color rgb="FFBFE3DD"/>
      </right>
      <top style="thin">
        <color rgb="FFBFE3DD"/>
      </top>
      <bottom style="thin">
        <color rgb="FFBFE3DD"/>
      </bottom>
      <diagonal/>
    </border>
    <border>
      <left/>
      <right/>
      <top/>
      <bottom style="thin">
        <color rgb="FFBFE3DD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3" borderId="0" xfId="0" applyFill="1"/>
    <xf numFmtId="0" fontId="10" fillId="5" borderId="0" xfId="0" applyFont="1" applyFill="1" applyAlignment="1">
      <alignment horizontal="center" vertical="center"/>
    </xf>
    <xf numFmtId="0" fontId="0" fillId="3" borderId="2" xfId="0" applyFill="1" applyBorder="1" applyAlignment="1">
      <alignment vertical="center" wrapText="1" indent="1"/>
    </xf>
    <xf numFmtId="0" fontId="0" fillId="6" borderId="2" xfId="0" applyFill="1" applyBorder="1" applyAlignment="1">
      <alignment vertical="center" wrapText="1" inden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 indent="1"/>
    </xf>
    <xf numFmtId="0" fontId="4" fillId="0" borderId="0" xfId="0" applyFont="1"/>
    <xf numFmtId="165" fontId="0" fillId="4" borderId="1" xfId="0" applyNumberFormat="1" applyFill="1" applyBorder="1"/>
    <xf numFmtId="0" fontId="5" fillId="0" borderId="0" xfId="0" applyFont="1"/>
    <xf numFmtId="0" fontId="6" fillId="3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166" fontId="0" fillId="4" borderId="1" xfId="0" applyNumberFormat="1" applyFill="1" applyBorder="1"/>
    <xf numFmtId="166" fontId="0" fillId="0" borderId="1" xfId="0" applyNumberFormat="1" applyBorder="1"/>
    <xf numFmtId="166" fontId="4" fillId="3" borderId="1" xfId="0" applyNumberFormat="1" applyFont="1" applyFill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67" fontId="4" fillId="3" borderId="1" xfId="0" applyNumberFormat="1" applyFont="1" applyFill="1" applyBorder="1"/>
    <xf numFmtId="0" fontId="4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/>
    <xf numFmtId="167" fontId="12" fillId="3" borderId="5" xfId="0" applyNumberFormat="1" applyFont="1" applyFill="1" applyBorder="1" applyAlignment="1">
      <alignment horizontal="center" vertical="center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11" fillId="5" borderId="3" xfId="0" applyFont="1" applyFill="1" applyBorder="1" applyAlignment="1">
      <alignment horizontal="center" vertical="center"/>
    </xf>
    <xf numFmtId="0" fontId="0" fillId="5" borderId="4" xfId="0" applyFill="1" applyBorder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3" fontId="12" fillId="3" borderId="5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8" fontId="12" fillId="3" borderId="5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 indent="1"/>
    </xf>
    <xf numFmtId="0" fontId="8" fillId="0" borderId="0" xfId="0" applyFont="1" applyAlignment="1">
      <alignment vertical="center" wrapText="1"/>
    </xf>
    <xf numFmtId="0" fontId="0" fillId="0" borderId="0" xfId="0"/>
  </cellXfs>
  <cellStyles count="1">
    <cellStyle name="Normal" xfId="0" builtinId="0"/>
  </cellStyles>
  <dxfs count="2">
    <dxf>
      <font>
        <b/>
        <color rgb="FF15803D"/>
      </font>
    </dxf>
    <dxf>
      <font>
        <b/>
        <color rgb="FFB91C1C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autoTitleDeleted val="1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Budget!$B$18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rgbClr val="9AA9A6"/>
            </a:solidFill>
            <a:ln>
              <a:solidFill>
                <a:srgbClr val="9AA9A6"/>
              </a:solidFill>
              <a:prstDash val="solid"/>
            </a:ln>
          </c:spPr>
          <c:invertIfNegative val="1"/>
          <c:cat>
            <c:strRef>
              <c:f>Budget!$A$19:$A$30</c:f>
              <c:strCache>
                <c:ptCount val="12"/>
                <c:pt idx="0">
                  <c:v>Rent or mortgage</c:v>
                </c:pt>
                <c:pt idx="1">
                  <c:v>Utilities</c:v>
                </c:pt>
                <c:pt idx="2">
                  <c:v>Groceries</c:v>
                </c:pt>
                <c:pt idx="3">
                  <c:v>Transport</c:v>
                </c:pt>
                <c:pt idx="4">
                  <c:v>Insurance</c:v>
                </c:pt>
                <c:pt idx="5">
                  <c:v>Healthcare</c:v>
                </c:pt>
                <c:pt idx="6">
                  <c:v>Debt payments</c:v>
                </c:pt>
                <c:pt idx="7">
                  <c:v>Subscriptions</c:v>
                </c:pt>
                <c:pt idx="8">
                  <c:v>Dining out</c:v>
                </c:pt>
                <c:pt idx="9">
                  <c:v>Savings</c:v>
                </c:pt>
                <c:pt idx="10">
                  <c:v>Entertainment</c:v>
                </c:pt>
                <c:pt idx="11">
                  <c:v>Other</c:v>
                </c:pt>
              </c:strCache>
            </c:strRef>
          </c:cat>
          <c:val>
            <c:numRef>
              <c:f>Budget!$B$19:$B$30</c:f>
              <c:numCache>
                <c:formatCode>#,##0.00;[Red]\-#,##0.00</c:formatCode>
                <c:ptCount val="12"/>
                <c:pt idx="0">
                  <c:v>1300</c:v>
                </c:pt>
                <c:pt idx="1">
                  <c:v>220</c:v>
                </c:pt>
                <c:pt idx="2">
                  <c:v>520</c:v>
                </c:pt>
                <c:pt idx="3">
                  <c:v>260</c:v>
                </c:pt>
                <c:pt idx="4">
                  <c:v>180</c:v>
                </c:pt>
                <c:pt idx="5">
                  <c:v>90</c:v>
                </c:pt>
                <c:pt idx="6">
                  <c:v>300</c:v>
                </c:pt>
                <c:pt idx="7">
                  <c:v>60</c:v>
                </c:pt>
                <c:pt idx="8">
                  <c:v>200</c:v>
                </c:pt>
                <c:pt idx="9">
                  <c:v>480</c:v>
                </c:pt>
                <c:pt idx="10">
                  <c:v>150</c:v>
                </c:pt>
                <c:pt idx="11">
                  <c:v>100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9AA9A6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9AF-43CE-8E7A-1D581527122C}"/>
            </c:ext>
          </c:extLst>
        </c:ser>
        <c:ser>
          <c:idx val="1"/>
          <c:order val="1"/>
          <c:tx>
            <c:strRef>
              <c:f>Budget!$C$18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14998A"/>
            </a:solidFill>
            <a:ln>
              <a:solidFill>
                <a:srgbClr val="14998A"/>
              </a:solidFill>
              <a:prstDash val="solid"/>
            </a:ln>
          </c:spPr>
          <c:invertIfNegative val="1"/>
          <c:cat>
            <c:strRef>
              <c:f>Budget!$A$19:$A$30</c:f>
              <c:strCache>
                <c:ptCount val="12"/>
                <c:pt idx="0">
                  <c:v>Rent or mortgage</c:v>
                </c:pt>
                <c:pt idx="1">
                  <c:v>Utilities</c:v>
                </c:pt>
                <c:pt idx="2">
                  <c:v>Groceries</c:v>
                </c:pt>
                <c:pt idx="3">
                  <c:v>Transport</c:v>
                </c:pt>
                <c:pt idx="4">
                  <c:v>Insurance</c:v>
                </c:pt>
                <c:pt idx="5">
                  <c:v>Healthcare</c:v>
                </c:pt>
                <c:pt idx="6">
                  <c:v>Debt payments</c:v>
                </c:pt>
                <c:pt idx="7">
                  <c:v>Subscriptions</c:v>
                </c:pt>
                <c:pt idx="8">
                  <c:v>Dining out</c:v>
                </c:pt>
                <c:pt idx="9">
                  <c:v>Savings</c:v>
                </c:pt>
                <c:pt idx="10">
                  <c:v>Entertainment</c:v>
                </c:pt>
                <c:pt idx="11">
                  <c:v>Other</c:v>
                </c:pt>
              </c:strCache>
            </c:strRef>
          </c:cat>
          <c:val>
            <c:numRef>
              <c:f>Budget!$C$19:$C$30</c:f>
              <c:numCache>
                <c:formatCode>#,##0.00;[Red]\-#,##0.00</c:formatCode>
                <c:ptCount val="12"/>
                <c:pt idx="0">
                  <c:v>1300</c:v>
                </c:pt>
                <c:pt idx="1">
                  <c:v>248</c:v>
                </c:pt>
                <c:pt idx="2">
                  <c:v>561</c:v>
                </c:pt>
                <c:pt idx="3">
                  <c:v>231</c:v>
                </c:pt>
                <c:pt idx="4">
                  <c:v>180</c:v>
                </c:pt>
                <c:pt idx="5">
                  <c:v>60</c:v>
                </c:pt>
                <c:pt idx="6">
                  <c:v>300</c:v>
                </c:pt>
                <c:pt idx="7">
                  <c:v>72</c:v>
                </c:pt>
                <c:pt idx="8">
                  <c:v>264</c:v>
                </c:pt>
                <c:pt idx="9">
                  <c:v>480</c:v>
                </c:pt>
                <c:pt idx="10">
                  <c:v>118</c:v>
                </c:pt>
                <c:pt idx="11">
                  <c:v>87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14998A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79AF-43CE-8E7A-1D58152712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D9E2E0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t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12</xdr:row>
      <xdr:rowOff>0</xdr:rowOff>
    </xdr:from>
    <xdr:ext cx="3671999" cy="37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476250" cy="4762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xtgentemplates.com/product/monthly-budget-plan-template-in-google-sheets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nextgentemplates.com/product/monthly-budget-plan-template-in-google-sheets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B5E55"/>
    <pageSetUpPr fitToPage="1"/>
  </sheetPr>
  <dimension ref="A1:C21"/>
  <sheetViews>
    <sheetView showGridLines="0" workbookViewId="0">
      <selection sqref="A1:C1"/>
    </sheetView>
  </sheetViews>
  <sheetFormatPr defaultRowHeight="14.5" x14ac:dyDescent="0.35"/>
  <cols>
    <col min="1" max="1" width="7" customWidth="1"/>
    <col min="2" max="2" width="105" customWidth="1"/>
    <col min="3" max="3" width="3" customWidth="1"/>
  </cols>
  <sheetData>
    <row r="1" spans="1:3" ht="44" customHeight="1" x14ac:dyDescent="0.35">
      <c r="A1" s="28" t="s">
        <v>0</v>
      </c>
      <c r="B1" s="29"/>
      <c r="C1" s="29"/>
    </row>
    <row r="2" spans="1:3" ht="18" customHeight="1" x14ac:dyDescent="0.35">
      <c r="A2" s="20" t="s">
        <v>1</v>
      </c>
      <c r="B2" s="21"/>
      <c r="C2" s="21"/>
    </row>
    <row r="3" spans="1:3" ht="18" customHeight="1" x14ac:dyDescent="0.35">
      <c r="A3" s="31" t="s">
        <v>2</v>
      </c>
      <c r="B3" s="21"/>
      <c r="C3" s="21"/>
    </row>
    <row r="5" spans="1:3" ht="44" customHeight="1" x14ac:dyDescent="0.35">
      <c r="A5" s="34" t="s">
        <v>38</v>
      </c>
      <c r="B5" s="35"/>
    </row>
    <row r="7" spans="1:3" ht="24" customHeight="1" x14ac:dyDescent="0.35">
      <c r="A7" s="33" t="s">
        <v>39</v>
      </c>
      <c r="B7" s="29"/>
    </row>
    <row r="8" spans="1:3" ht="27" customHeight="1" x14ac:dyDescent="0.35">
      <c r="A8" s="2">
        <v>1</v>
      </c>
      <c r="B8" s="3" t="s">
        <v>40</v>
      </c>
    </row>
    <row r="9" spans="1:3" ht="27" customHeight="1" x14ac:dyDescent="0.35">
      <c r="A9" s="2">
        <v>2</v>
      </c>
      <c r="B9" s="4" t="s">
        <v>41</v>
      </c>
    </row>
    <row r="10" spans="1:3" ht="27" customHeight="1" x14ac:dyDescent="0.35">
      <c r="A10" s="2">
        <v>3</v>
      </c>
      <c r="B10" s="3" t="s">
        <v>42</v>
      </c>
    </row>
    <row r="11" spans="1:3" ht="27" customHeight="1" x14ac:dyDescent="0.35">
      <c r="A11" s="2">
        <v>4</v>
      </c>
      <c r="B11" s="4" t="s">
        <v>43</v>
      </c>
    </row>
    <row r="12" spans="1:3" ht="27" customHeight="1" x14ac:dyDescent="0.35">
      <c r="A12" s="2">
        <v>5</v>
      </c>
      <c r="B12" s="3" t="s">
        <v>44</v>
      </c>
    </row>
    <row r="13" spans="1:3" ht="27" customHeight="1" x14ac:dyDescent="0.35">
      <c r="A13" s="2">
        <v>6</v>
      </c>
      <c r="B13" s="4" t="s">
        <v>45</v>
      </c>
    </row>
    <row r="15" spans="1:3" ht="24" customHeight="1" x14ac:dyDescent="0.35">
      <c r="A15" s="33" t="s">
        <v>46</v>
      </c>
      <c r="B15" s="29"/>
    </row>
    <row r="16" spans="1:3" ht="40" customHeight="1" x14ac:dyDescent="0.35">
      <c r="A16" s="5" t="s">
        <v>47</v>
      </c>
      <c r="B16" s="6" t="s">
        <v>48</v>
      </c>
    </row>
    <row r="17" spans="1:2" ht="23" customHeight="1" x14ac:dyDescent="0.35">
      <c r="A17" s="5" t="s">
        <v>47</v>
      </c>
      <c r="B17" s="6" t="s">
        <v>49</v>
      </c>
    </row>
    <row r="18" spans="1:2" ht="23" customHeight="1" x14ac:dyDescent="0.35">
      <c r="A18" s="5" t="s">
        <v>47</v>
      </c>
      <c r="B18" s="6" t="s">
        <v>50</v>
      </c>
    </row>
    <row r="19" spans="1:2" ht="23" customHeight="1" x14ac:dyDescent="0.35">
      <c r="A19" s="5" t="s">
        <v>47</v>
      </c>
      <c r="B19" s="6" t="s">
        <v>51</v>
      </c>
    </row>
    <row r="20" spans="1:2" ht="23" customHeight="1" x14ac:dyDescent="0.35">
      <c r="A20" s="5" t="s">
        <v>47</v>
      </c>
      <c r="B20" s="6" t="s">
        <v>52</v>
      </c>
    </row>
    <row r="21" spans="1:2" ht="23" customHeight="1" x14ac:dyDescent="0.35">
      <c r="A21" s="5" t="s">
        <v>47</v>
      </c>
      <c r="B21" s="6" t="s">
        <v>53</v>
      </c>
    </row>
  </sheetData>
  <mergeCells count="6">
    <mergeCell ref="A15:B15"/>
    <mergeCell ref="A7:B7"/>
    <mergeCell ref="A1:C1"/>
    <mergeCell ref="A5:B5"/>
    <mergeCell ref="A3:C3"/>
    <mergeCell ref="A2:C2"/>
  </mergeCells>
  <hyperlinks>
    <hyperlink ref="A2" r:id="rId1" xr:uid="{00000000-0004-0000-0000-000000000000}"/>
    <hyperlink ref="A3" r:id="rId2" xr:uid="{00000000-0004-0000-0000-000001000000}"/>
  </hyperlinks>
  <printOptions horizontalCentered="1"/>
  <pageMargins left="0.4" right="0.4" top="0.5" bottom="0.5" header="0.5" footer="0.5"/>
  <pageSetup paperSize="9" fitToHeight="0" orientation="landscape"/>
  <headerFooter>
    <oddFooter>&amp;C&amp;8 The Margin Sheet · themarginsheet.com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4998A"/>
    <pageSetUpPr fitToPage="1"/>
  </sheetPr>
  <dimension ref="A1:K35"/>
  <sheetViews>
    <sheetView showGridLines="0" tabSelected="1" workbookViewId="0">
      <selection sqref="A1:F1"/>
    </sheetView>
  </sheetViews>
  <sheetFormatPr defaultRowHeight="14.5" x14ac:dyDescent="0.35"/>
  <cols>
    <col min="1" max="1" width="30" customWidth="1"/>
    <col min="2" max="3" width="14" customWidth="1"/>
    <col min="4" max="4" width="22" customWidth="1"/>
    <col min="5" max="5" width="13" customWidth="1"/>
    <col min="6" max="6" width="11" customWidth="1"/>
    <col min="7" max="7" width="3" customWidth="1"/>
    <col min="8" max="11" width="14" customWidth="1"/>
  </cols>
  <sheetData>
    <row r="1" spans="1:11" ht="44" customHeight="1" x14ac:dyDescent="0.35">
      <c r="A1" s="28" t="s">
        <v>0</v>
      </c>
      <c r="B1" s="29"/>
      <c r="C1" s="29"/>
      <c r="D1" s="29"/>
      <c r="E1" s="29"/>
      <c r="F1" s="29"/>
    </row>
    <row r="2" spans="1:11" ht="18" customHeight="1" x14ac:dyDescent="0.35">
      <c r="A2" s="20" t="s">
        <v>1</v>
      </c>
      <c r="B2" s="21"/>
      <c r="C2" s="21"/>
      <c r="D2" s="21"/>
      <c r="E2" s="21"/>
      <c r="F2" s="21"/>
    </row>
    <row r="3" spans="1:11" ht="18" customHeight="1" x14ac:dyDescent="0.35">
      <c r="A3" s="31" t="s">
        <v>2</v>
      </c>
      <c r="B3" s="21"/>
      <c r="C3" s="21"/>
      <c r="D3" s="21"/>
      <c r="E3" s="21"/>
      <c r="F3" s="21"/>
    </row>
    <row r="4" spans="1:11" ht="16" x14ac:dyDescent="0.35">
      <c r="H4" s="26" t="s">
        <v>3</v>
      </c>
      <c r="I4" s="27"/>
      <c r="J4" s="26" t="s">
        <v>4</v>
      </c>
      <c r="K4" s="27"/>
    </row>
    <row r="5" spans="1:11" x14ac:dyDescent="0.35">
      <c r="A5" s="7" t="s">
        <v>5</v>
      </c>
      <c r="B5" s="8">
        <v>46327</v>
      </c>
      <c r="H5" s="30">
        <f>C15</f>
        <v>4688</v>
      </c>
      <c r="I5" s="23"/>
      <c r="J5" s="30">
        <f>C32</f>
        <v>3901</v>
      </c>
      <c r="K5" s="23"/>
    </row>
    <row r="6" spans="1:11" x14ac:dyDescent="0.35">
      <c r="A6" s="9" t="s">
        <v>6</v>
      </c>
      <c r="H6" s="24"/>
      <c r="I6" s="25"/>
      <c r="J6" s="24"/>
      <c r="K6" s="25"/>
    </row>
    <row r="8" spans="1:11" ht="16" x14ac:dyDescent="0.35">
      <c r="A8" s="10" t="s">
        <v>7</v>
      </c>
      <c r="B8" s="1"/>
      <c r="C8" s="1"/>
      <c r="D8" s="1"/>
      <c r="E8" s="1"/>
      <c r="F8" s="1"/>
      <c r="H8" s="26" t="s">
        <v>8</v>
      </c>
      <c r="I8" s="27"/>
      <c r="J8" s="26" t="s">
        <v>9</v>
      </c>
      <c r="K8" s="27"/>
    </row>
    <row r="9" spans="1:11" ht="30" customHeight="1" x14ac:dyDescent="0.35">
      <c r="A9" s="11" t="s">
        <v>10</v>
      </c>
      <c r="B9" s="11" t="s">
        <v>11</v>
      </c>
      <c r="C9" s="11" t="s">
        <v>12</v>
      </c>
      <c r="D9" s="11" t="s">
        <v>13</v>
      </c>
      <c r="H9" s="32">
        <f>C15-C32</f>
        <v>787</v>
      </c>
      <c r="I9" s="23"/>
      <c r="J9" s="22">
        <f>IF(C15=0,0,(C15-C32)/C15)</f>
        <v>0.16787542662116042</v>
      </c>
      <c r="K9" s="23"/>
    </row>
    <row r="10" spans="1:11" x14ac:dyDescent="0.35">
      <c r="A10" s="12" t="s">
        <v>14</v>
      </c>
      <c r="B10" s="13">
        <v>4200</v>
      </c>
      <c r="C10" s="13">
        <v>4200</v>
      </c>
      <c r="D10" s="14">
        <f>IF(C10="","",C10-B10)</f>
        <v>0</v>
      </c>
      <c r="H10" s="24"/>
      <c r="I10" s="25"/>
      <c r="J10" s="24"/>
      <c r="K10" s="25"/>
    </row>
    <row r="11" spans="1:11" x14ac:dyDescent="0.35">
      <c r="A11" s="12" t="s">
        <v>15</v>
      </c>
      <c r="B11" s="13">
        <v>600</v>
      </c>
      <c r="C11" s="13">
        <v>450</v>
      </c>
      <c r="D11" s="14">
        <f>IF(C11="","",C11-B11)</f>
        <v>-150</v>
      </c>
    </row>
    <row r="12" spans="1:11" x14ac:dyDescent="0.35">
      <c r="A12" s="12" t="s">
        <v>16</v>
      </c>
      <c r="B12" s="13">
        <v>40</v>
      </c>
      <c r="C12" s="13">
        <v>38</v>
      </c>
      <c r="D12" s="14">
        <f>IF(C12="","",C12-B12)</f>
        <v>-2</v>
      </c>
    </row>
    <row r="13" spans="1:11" x14ac:dyDescent="0.35">
      <c r="A13" s="12"/>
      <c r="B13" s="13"/>
      <c r="C13" s="13"/>
      <c r="D13" s="14" t="str">
        <f>IF(C13="","",C13-B13)</f>
        <v/>
      </c>
    </row>
    <row r="14" spans="1:11" x14ac:dyDescent="0.35">
      <c r="A14" s="12"/>
      <c r="B14" s="13"/>
      <c r="C14" s="13"/>
      <c r="D14" s="14" t="str">
        <f>IF(C14="","",C14-B14)</f>
        <v/>
      </c>
    </row>
    <row r="15" spans="1:11" x14ac:dyDescent="0.35">
      <c r="A15" s="7" t="s">
        <v>17</v>
      </c>
      <c r="B15" s="15">
        <f>SUM(B10:B14)</f>
        <v>4840</v>
      </c>
      <c r="C15" s="15">
        <f>SUM(C10:C14)</f>
        <v>4688</v>
      </c>
      <c r="D15" s="15">
        <f>SUM(D10:D14)</f>
        <v>-152</v>
      </c>
    </row>
    <row r="17" spans="1:6" x14ac:dyDescent="0.35">
      <c r="A17" s="10" t="s">
        <v>18</v>
      </c>
      <c r="B17" s="1"/>
      <c r="C17" s="1"/>
      <c r="D17" s="1"/>
      <c r="E17" s="1"/>
      <c r="F17" s="1"/>
    </row>
    <row r="18" spans="1:6" ht="30" customHeight="1" x14ac:dyDescent="0.35">
      <c r="A18" s="11" t="s">
        <v>19</v>
      </c>
      <c r="B18" s="11" t="s">
        <v>11</v>
      </c>
      <c r="C18" s="11" t="s">
        <v>12</v>
      </c>
      <c r="D18" s="11" t="s">
        <v>20</v>
      </c>
      <c r="E18" s="11" t="s">
        <v>21</v>
      </c>
      <c r="F18" s="11" t="s">
        <v>22</v>
      </c>
    </row>
    <row r="19" spans="1:6" x14ac:dyDescent="0.35">
      <c r="A19" s="12" t="s">
        <v>23</v>
      </c>
      <c r="B19" s="13">
        <v>1300</v>
      </c>
      <c r="C19" s="13">
        <v>1300</v>
      </c>
      <c r="D19" s="14">
        <f t="shared" ref="D19:D30" si="0">IF(C19="","",B19-C19)</f>
        <v>0</v>
      </c>
      <c r="E19" s="16">
        <f t="shared" ref="E19:E30" si="1">IF(OR(C19="",$C$15=0),"",C19/$C$15)</f>
        <v>0.27730375426621162</v>
      </c>
      <c r="F19" s="17" t="str">
        <f t="shared" ref="F19:F30" si="2">IF(C19="","",IF(C19&gt;B19,"Over","OK"))</f>
        <v>OK</v>
      </c>
    </row>
    <row r="20" spans="1:6" x14ac:dyDescent="0.35">
      <c r="A20" s="12" t="s">
        <v>24</v>
      </c>
      <c r="B20" s="13">
        <v>220</v>
      </c>
      <c r="C20" s="13">
        <v>248</v>
      </c>
      <c r="D20" s="14">
        <f t="shared" si="0"/>
        <v>-28</v>
      </c>
      <c r="E20" s="16">
        <f t="shared" si="1"/>
        <v>5.2901023890784986E-2</v>
      </c>
      <c r="F20" s="17" t="str">
        <f t="shared" si="2"/>
        <v>Over</v>
      </c>
    </row>
    <row r="21" spans="1:6" x14ac:dyDescent="0.35">
      <c r="A21" s="12" t="s">
        <v>25</v>
      </c>
      <c r="B21" s="13">
        <v>520</v>
      </c>
      <c r="C21" s="13">
        <v>561</v>
      </c>
      <c r="D21" s="14">
        <f t="shared" si="0"/>
        <v>-41</v>
      </c>
      <c r="E21" s="16">
        <f t="shared" si="1"/>
        <v>0.11966723549488055</v>
      </c>
      <c r="F21" s="17" t="str">
        <f t="shared" si="2"/>
        <v>Over</v>
      </c>
    </row>
    <row r="22" spans="1:6" x14ac:dyDescent="0.35">
      <c r="A22" s="12" t="s">
        <v>26</v>
      </c>
      <c r="B22" s="13">
        <v>260</v>
      </c>
      <c r="C22" s="13">
        <v>231</v>
      </c>
      <c r="D22" s="14">
        <f t="shared" si="0"/>
        <v>29</v>
      </c>
      <c r="E22" s="16">
        <f t="shared" si="1"/>
        <v>4.9274744027303752E-2</v>
      </c>
      <c r="F22" s="17" t="str">
        <f t="shared" si="2"/>
        <v>OK</v>
      </c>
    </row>
    <row r="23" spans="1:6" x14ac:dyDescent="0.35">
      <c r="A23" s="12" t="s">
        <v>27</v>
      </c>
      <c r="B23" s="13">
        <v>180</v>
      </c>
      <c r="C23" s="13">
        <v>180</v>
      </c>
      <c r="D23" s="14">
        <f t="shared" si="0"/>
        <v>0</v>
      </c>
      <c r="E23" s="16">
        <f t="shared" si="1"/>
        <v>3.839590443686007E-2</v>
      </c>
      <c r="F23" s="17" t="str">
        <f t="shared" si="2"/>
        <v>OK</v>
      </c>
    </row>
    <row r="24" spans="1:6" x14ac:dyDescent="0.35">
      <c r="A24" s="12" t="s">
        <v>28</v>
      </c>
      <c r="B24" s="13">
        <v>90</v>
      </c>
      <c r="C24" s="13">
        <v>60</v>
      </c>
      <c r="D24" s="14">
        <f t="shared" si="0"/>
        <v>30</v>
      </c>
      <c r="E24" s="16">
        <f t="shared" si="1"/>
        <v>1.2798634812286689E-2</v>
      </c>
      <c r="F24" s="17" t="str">
        <f t="shared" si="2"/>
        <v>OK</v>
      </c>
    </row>
    <row r="25" spans="1:6" x14ac:dyDescent="0.35">
      <c r="A25" s="12" t="s">
        <v>29</v>
      </c>
      <c r="B25" s="13">
        <v>300</v>
      </c>
      <c r="C25" s="13">
        <v>300</v>
      </c>
      <c r="D25" s="14">
        <f t="shared" si="0"/>
        <v>0</v>
      </c>
      <c r="E25" s="16">
        <f t="shared" si="1"/>
        <v>6.3993174061433442E-2</v>
      </c>
      <c r="F25" s="17" t="str">
        <f t="shared" si="2"/>
        <v>OK</v>
      </c>
    </row>
    <row r="26" spans="1:6" x14ac:dyDescent="0.35">
      <c r="A26" s="12" t="s">
        <v>30</v>
      </c>
      <c r="B26" s="13">
        <v>60</v>
      </c>
      <c r="C26" s="13">
        <v>72</v>
      </c>
      <c r="D26" s="14">
        <f t="shared" si="0"/>
        <v>-12</v>
      </c>
      <c r="E26" s="16">
        <f t="shared" si="1"/>
        <v>1.5358361774744027E-2</v>
      </c>
      <c r="F26" s="17" t="str">
        <f t="shared" si="2"/>
        <v>Over</v>
      </c>
    </row>
    <row r="27" spans="1:6" x14ac:dyDescent="0.35">
      <c r="A27" s="12" t="s">
        <v>31</v>
      </c>
      <c r="B27" s="13">
        <v>200</v>
      </c>
      <c r="C27" s="13">
        <v>264</v>
      </c>
      <c r="D27" s="14">
        <f t="shared" si="0"/>
        <v>-64</v>
      </c>
      <c r="E27" s="16">
        <f t="shared" si="1"/>
        <v>5.6313993174061432E-2</v>
      </c>
      <c r="F27" s="17" t="str">
        <f t="shared" si="2"/>
        <v>Over</v>
      </c>
    </row>
    <row r="28" spans="1:6" x14ac:dyDescent="0.35">
      <c r="A28" s="12" t="s">
        <v>32</v>
      </c>
      <c r="B28" s="13">
        <v>480</v>
      </c>
      <c r="C28" s="13">
        <v>480</v>
      </c>
      <c r="D28" s="14">
        <f t="shared" si="0"/>
        <v>0</v>
      </c>
      <c r="E28" s="16">
        <f t="shared" si="1"/>
        <v>0.10238907849829351</v>
      </c>
      <c r="F28" s="17" t="str">
        <f t="shared" si="2"/>
        <v>OK</v>
      </c>
    </row>
    <row r="29" spans="1:6" x14ac:dyDescent="0.35">
      <c r="A29" s="12" t="s">
        <v>33</v>
      </c>
      <c r="B29" s="13">
        <v>150</v>
      </c>
      <c r="C29" s="13">
        <v>118</v>
      </c>
      <c r="D29" s="14">
        <f t="shared" si="0"/>
        <v>32</v>
      </c>
      <c r="E29" s="16">
        <f t="shared" si="1"/>
        <v>2.5170648464163822E-2</v>
      </c>
      <c r="F29" s="17" t="str">
        <f t="shared" si="2"/>
        <v>OK</v>
      </c>
    </row>
    <row r="30" spans="1:6" x14ac:dyDescent="0.35">
      <c r="A30" s="12" t="s">
        <v>34</v>
      </c>
      <c r="B30" s="13">
        <v>100</v>
      </c>
      <c r="C30" s="13">
        <v>87</v>
      </c>
      <c r="D30" s="14">
        <f t="shared" si="0"/>
        <v>13</v>
      </c>
      <c r="E30" s="16">
        <f t="shared" si="1"/>
        <v>1.8558020477815698E-2</v>
      </c>
      <c r="F30" s="17" t="str">
        <f t="shared" si="2"/>
        <v>OK</v>
      </c>
    </row>
    <row r="32" spans="1:6" x14ac:dyDescent="0.35">
      <c r="A32" s="7" t="s">
        <v>35</v>
      </c>
      <c r="B32" s="15">
        <f>SUM(B19:B30)</f>
        <v>3860</v>
      </c>
      <c r="C32" s="15">
        <f>SUM(C19:C30)</f>
        <v>3901</v>
      </c>
      <c r="D32" s="15">
        <f>SUM(D19:D30)</f>
        <v>-41</v>
      </c>
      <c r="E32" s="18">
        <f>IF($C$15=0,"",C32/$C$15)</f>
        <v>0.8321245733788396</v>
      </c>
      <c r="F32" s="19" t="str">
        <f>IF(C32&gt;B32,"Over","OK")</f>
        <v>Over</v>
      </c>
    </row>
    <row r="34" spans="1:3" x14ac:dyDescent="0.35">
      <c r="A34" s="7" t="s">
        <v>36</v>
      </c>
      <c r="B34" s="15">
        <f>B15-B32</f>
        <v>980</v>
      </c>
    </row>
    <row r="35" spans="1:3" x14ac:dyDescent="0.35">
      <c r="A35" s="7" t="s">
        <v>37</v>
      </c>
      <c r="C35" s="15">
        <f>C15-C32</f>
        <v>787</v>
      </c>
    </row>
  </sheetData>
  <mergeCells count="11">
    <mergeCell ref="A2:F2"/>
    <mergeCell ref="J9:K10"/>
    <mergeCell ref="J4:K4"/>
    <mergeCell ref="H8:I8"/>
    <mergeCell ref="A1:F1"/>
    <mergeCell ref="H5:I6"/>
    <mergeCell ref="H4:I4"/>
    <mergeCell ref="A3:F3"/>
    <mergeCell ref="J5:K6"/>
    <mergeCell ref="J8:K8"/>
    <mergeCell ref="H9:I10"/>
  </mergeCells>
  <conditionalFormatting sqref="F19:F32">
    <cfRule type="expression" dxfId="1" priority="1">
      <formula>F19="Over"</formula>
    </cfRule>
    <cfRule type="expression" dxfId="0" priority="2">
      <formula>F19="OK"</formula>
    </cfRule>
  </conditionalFormatting>
  <hyperlinks>
    <hyperlink ref="A2" r:id="rId1" xr:uid="{00000000-0004-0000-0100-000000000000}"/>
    <hyperlink ref="A3" r:id="rId2" xr:uid="{00000000-0004-0000-0100-000001000000}"/>
  </hyperlinks>
  <printOptions horizontalCentered="1"/>
  <pageMargins left="0.4" right="0.4" top="0.5" bottom="0.5" header="0.5" footer="0.5"/>
  <pageSetup paperSize="9" fitToHeight="0" orientation="landscape"/>
  <headerFooter>
    <oddFooter>&amp;C&amp;8 The Margin Sheet · themarginsheet.com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4302C947D7934B97E1868124048385" ma:contentTypeVersion="11" ma:contentTypeDescription="Create a new document." ma:contentTypeScope="" ma:versionID="cc3dfde8b5a079319c4198d388af003a">
  <xsd:schema xmlns:xsd="http://www.w3.org/2001/XMLSchema" xmlns:xs="http://www.w3.org/2001/XMLSchema" xmlns:p="http://schemas.microsoft.com/office/2006/metadata/properties" xmlns:ns2="767a07e8-7ffc-4027-9e93-3aa3f75b4b66" xmlns:ns3="78f697b9-b6e7-413b-9562-1b35d7290753" targetNamespace="http://schemas.microsoft.com/office/2006/metadata/properties" ma:root="true" ma:fieldsID="ac669d088194707632fff808b699fd5d" ns2:_="" ns3:_="">
    <xsd:import namespace="767a07e8-7ffc-4027-9e93-3aa3f75b4b66"/>
    <xsd:import namespace="78f697b9-b6e7-413b-9562-1b35d7290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a07e8-7ffc-4027-9e93-3aa3f75b4b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92ee74-ae25-4f8c-8c81-80a21a21d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697b9-b6e7-413b-9562-1b35d72907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534af6-30ee-41db-b977-34e3f5243afe}" ma:internalName="TaxCatchAll" ma:showField="CatchAllData" ma:web="78f697b9-b6e7-413b-9562-1b35d7290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7a07e8-7ffc-4027-9e93-3aa3f75b4b66">
      <Terms xmlns="http://schemas.microsoft.com/office/infopath/2007/PartnerControls"/>
    </lcf76f155ced4ddcb4097134ff3c332f>
    <TaxCatchAll xmlns="78f697b9-b6e7-413b-9562-1b35d729075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948209-D870-48B1-BBE7-3107FB4B0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7a07e8-7ffc-4027-9e93-3aa3f75b4b66"/>
    <ds:schemaRef ds:uri="78f697b9-b6e7-413b-9562-1b35d72907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B3AF04-8DA5-4BEF-A7DF-1A382EF024E1}">
  <ds:schemaRefs>
    <ds:schemaRef ds:uri="http://schemas.microsoft.com/office/2006/metadata/properties"/>
    <ds:schemaRef ds:uri="http://schemas.microsoft.com/office/infopath/2007/PartnerControls"/>
    <ds:schemaRef ds:uri="767a07e8-7ffc-4027-9e93-3aa3f75b4b66"/>
    <ds:schemaRef ds:uri="78f697b9-b6e7-413b-9562-1b35d7290753"/>
  </ds:schemaRefs>
</ds:datastoreItem>
</file>

<file path=customXml/itemProps3.xml><?xml version="1.0" encoding="utf-8"?>
<ds:datastoreItem xmlns:ds="http://schemas.openxmlformats.org/officeDocument/2006/customXml" ds:itemID="{F310B7CF-11F0-40A6-B900-FA98EAC929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How to use</vt:lpstr>
      <vt:lpstr>Budget</vt:lpstr>
      <vt:lpstr>Budget!Print_Area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Tanuja Singh</cp:lastModifiedBy>
  <dcterms:created xsi:type="dcterms:W3CDTF">2026-11-05T02:52:55Z</dcterms:created>
  <dcterms:modified xsi:type="dcterms:W3CDTF">2026-11-05T02:53:07Z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0x010100EF4302C947D7934B97E1868124048385</vt:lpwstr>
  </property>
</Properties>
</file>