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7. The Margin Sheet/Free Templates/"/>
    </mc:Choice>
  </mc:AlternateContent>
  <xr:revisionPtr revIDLastSave="3" documentId="11_A48B73C9E6FCB55494CFF5F31889977CAAEC4D2A" xr6:coauthVersionLast="47" xr6:coauthVersionMax="47" xr10:uidLastSave="{51026A5C-6908-4897-BDFC-009EC45E466E}"/>
  <bookViews>
    <workbookView xWindow="-103" yWindow="-103" windowWidth="24892" windowHeight="14914" activeTab="1" xr2:uid="{00000000-000D-0000-FFFF-FFFF00000000}"/>
  </bookViews>
  <sheets>
    <sheet name="How to use" sheetId="1" r:id="rId1"/>
    <sheet name="Cash Flow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2" l="1"/>
  <c r="M25" i="2"/>
  <c r="L25" i="2"/>
  <c r="K25" i="2"/>
  <c r="J25" i="2"/>
  <c r="I25" i="2"/>
  <c r="H25" i="2"/>
  <c r="G25" i="2"/>
  <c r="F25" i="2"/>
  <c r="E25" i="2"/>
  <c r="D25" i="2"/>
  <c r="C25" i="2"/>
  <c r="B25" i="2"/>
  <c r="N24" i="2"/>
  <c r="N23" i="2"/>
  <c r="N22" i="2"/>
  <c r="N21" i="2"/>
  <c r="N20" i="2"/>
  <c r="N19" i="2"/>
  <c r="N18" i="2"/>
  <c r="N17" i="2"/>
  <c r="M15" i="2"/>
  <c r="M27" i="2" s="1"/>
  <c r="L15" i="2"/>
  <c r="L27" i="2" s="1"/>
  <c r="K15" i="2"/>
  <c r="K27" i="2" s="1"/>
  <c r="J15" i="2"/>
  <c r="J27" i="2" s="1"/>
  <c r="I15" i="2"/>
  <c r="I27" i="2" s="1"/>
  <c r="H15" i="2"/>
  <c r="H27" i="2" s="1"/>
  <c r="G15" i="2"/>
  <c r="G27" i="2" s="1"/>
  <c r="F15" i="2"/>
  <c r="F27" i="2" s="1"/>
  <c r="E15" i="2"/>
  <c r="E27" i="2" s="1"/>
  <c r="D15" i="2"/>
  <c r="D27" i="2" s="1"/>
  <c r="C15" i="2"/>
  <c r="B15" i="2"/>
  <c r="B27" i="2" s="1"/>
  <c r="N14" i="2"/>
  <c r="N13" i="2"/>
  <c r="N12" i="2"/>
  <c r="N11" i="2"/>
  <c r="B9" i="2"/>
  <c r="C9" i="2" s="1"/>
  <c r="D9" i="2" s="1"/>
  <c r="E9" i="2" s="1"/>
  <c r="F9" i="2" s="1"/>
  <c r="G9" i="2" s="1"/>
  <c r="H9" i="2" s="1"/>
  <c r="I9" i="2" s="1"/>
  <c r="J9" i="2" s="1"/>
  <c r="K9" i="2" s="1"/>
  <c r="L9" i="2" s="1"/>
  <c r="M9" i="2" s="1"/>
  <c r="B29" i="2" l="1"/>
  <c r="N25" i="2"/>
  <c r="B30" i="2"/>
  <c r="C28" i="2"/>
  <c r="N15" i="2"/>
  <c r="C27" i="2"/>
  <c r="N27" i="2" s="1"/>
  <c r="C29" i="2" l="1"/>
  <c r="C30" i="2"/>
  <c r="D28" i="2"/>
  <c r="D29" i="2" s="1"/>
  <c r="E28" i="2" l="1"/>
  <c r="E29" i="2" s="1"/>
  <c r="D30" i="2"/>
  <c r="F28" i="2" l="1"/>
  <c r="F29" i="2" s="1"/>
  <c r="E30" i="2"/>
  <c r="G28" i="2" l="1"/>
  <c r="G29" i="2" s="1"/>
  <c r="F30" i="2"/>
  <c r="G30" i="2" l="1"/>
  <c r="H28" i="2"/>
  <c r="H29" i="2" s="1"/>
  <c r="H30" i="2" l="1"/>
  <c r="I28" i="2"/>
  <c r="I29" i="2" s="1"/>
  <c r="I30" i="2" l="1"/>
  <c r="J28" i="2"/>
  <c r="J29" i="2" s="1"/>
  <c r="K28" i="2" l="1"/>
  <c r="K29" i="2" s="1"/>
  <c r="J30" i="2"/>
  <c r="K30" i="2" l="1"/>
  <c r="L28" i="2"/>
  <c r="L29" i="2" s="1"/>
  <c r="M28" i="2" l="1"/>
  <c r="M29" i="2" s="1"/>
  <c r="M30" i="2" s="1"/>
  <c r="L30" i="2"/>
</calcChain>
</file>

<file path=xl/sharedStrings.xml><?xml version="1.0" encoding="utf-8"?>
<sst xmlns="http://schemas.openxmlformats.org/spreadsheetml/2006/main" count="45" uniqueCount="42">
  <si>
    <t>12-Month Cash Flow Forecast</t>
  </si>
  <si>
    <t>Free template from The Margin Sheet · themarginsheet.com</t>
  </si>
  <si>
    <t>Want more? Pro version: Cash Flow Template in Excel</t>
  </si>
  <si>
    <t>Opening cash balance</t>
  </si>
  <si>
    <t>Minimum cash buffer</t>
  </si>
  <si>
    <t>First month</t>
  </si>
  <si>
    <t>Line item</t>
  </si>
  <si>
    <t>Total</t>
  </si>
  <si>
    <t>CASH IN</t>
  </si>
  <si>
    <t>Cash sales</t>
  </si>
  <si>
    <t>Collections from customers</t>
  </si>
  <si>
    <t>Loans or investment received</t>
  </si>
  <si>
    <t>Other cash in</t>
  </si>
  <si>
    <t>Total cash in</t>
  </si>
  <si>
    <t>CASH OUT</t>
  </si>
  <si>
    <t>Supplier payments</t>
  </si>
  <si>
    <t>Payroll</t>
  </si>
  <si>
    <t>Rent</t>
  </si>
  <si>
    <t>Marketing</t>
  </si>
  <si>
    <t>Loan repayments</t>
  </si>
  <si>
    <t>Taxes</t>
  </si>
  <si>
    <t>Owner drawings</t>
  </si>
  <si>
    <t>Other cash out</t>
  </si>
  <si>
    <t>Total cash out</t>
  </si>
  <si>
    <t>Net cash flow</t>
  </si>
  <si>
    <t>Opening balance</t>
  </si>
  <si>
    <t>Closing balance</t>
  </si>
  <si>
    <t>Cash check</t>
  </si>
  <si>
    <t>A 12-month cash flow forecast: plan the cash coming in and going out each month, see your closing balance, and spot any month where cash drops below your safety buffer.</t>
  </si>
  <si>
    <t>How to use this template</t>
  </si>
  <si>
    <t>On the Cash Flow sheet, enter your opening cash balance, the minimum cash you always want in the bank, and the first month.</t>
  </si>
  <si>
    <t>Replace the yellow sample figures with the cash you expect to receive and pay out each month.</t>
  </si>
  <si>
    <t>Net cash flow, opening balance and closing balance calculate automatically. Each month opens with the previous month's closing balance.</t>
  </si>
  <si>
    <t>The Cash check row flags any month that falls below your buffer or runs out of cash.</t>
  </si>
  <si>
    <t>Use the chart to see the shape of your cash over the year and plan early for tight months.</t>
  </si>
  <si>
    <t>Good to know</t>
  </si>
  <si>
    <t>• A cash flow forecast is about timing: record money when it actually arrives or leaves the bank, not when you invoice.</t>
  </si>
  <si>
    <t>• Update the forecast every month with actual figures to keep it useful.</t>
  </si>
  <si>
    <t>• Yellow cells are inputs. Every other figure is a formula, so do not type over it.</t>
  </si>
  <si>
    <t>• The sample figures are only there to show how the template works. Replace them with your own.</t>
  </si>
  <si>
    <t>• Works in Google Sheets too: File &gt; Import &gt; Upload, then open in Google Sheets.</t>
  </si>
  <si>
    <t>• Tutorial and more free templates: https://themarginsheet.com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</si>
</sst>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-#,##0"/>
    <numFmt numFmtId="166" formatCode="mmm\-yyyy"/>
  </numFmts>
  <fonts count="10" x14ac:knownFonts="1">
    <font>
      <sz val="11"/>
      <color theme="1"/>
      <name val="Calibri"/>
      <family val="2"/>
      <scheme val="minor"/>
    </font>
    <font>
      <b/>
      <sz val="18"/>
      <color rgb="FF1F314B"/>
      <name val="Calibri"/>
    </font>
    <font>
      <sz val="10"/>
      <color rgb="FF5B6B7F"/>
      <name val="Calibri"/>
    </font>
    <font>
      <b/>
      <u/>
      <sz val="10"/>
      <color rgb="FF0B7A57"/>
      <name val="Calibri"/>
    </font>
    <font>
      <sz val="11"/>
      <color rgb="FF1F314B"/>
      <name val="Calibri"/>
    </font>
    <font>
      <b/>
      <sz val="11"/>
      <color rgb="FFFFFFFF"/>
      <name val="Calibri"/>
    </font>
    <font>
      <b/>
      <sz val="11"/>
      <color rgb="FF0B7A57"/>
      <name val="Calibri"/>
    </font>
    <font>
      <b/>
      <sz val="11"/>
      <color rgb="FF1F314B"/>
      <name val="Calibri"/>
    </font>
    <font>
      <sz val="12"/>
      <color rgb="FF334155"/>
      <name val="Calibri"/>
    </font>
    <font>
      <b/>
      <sz val="13"/>
      <color rgb="FF1F314B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7D6"/>
        <bgColor rgb="FFFFF7D6"/>
      </patternFill>
    </fill>
    <fill>
      <patternFill patternType="solid">
        <fgColor rgb="FF1F314B"/>
        <bgColor rgb="FF1F314B"/>
      </patternFill>
    </fill>
    <fill>
      <patternFill patternType="solid">
        <fgColor rgb="FFE6F4EE"/>
        <bgColor rgb="FFE6F4EE"/>
      </patternFill>
    </fill>
  </fills>
  <borders count="2">
    <border>
      <left/>
      <right/>
      <top/>
      <bottom/>
      <diagonal/>
    </border>
    <border>
      <left style="thin">
        <color rgb="FFD5DCE5"/>
      </left>
      <right style="thin">
        <color rgb="FFD5DCE5"/>
      </right>
      <top style="thin">
        <color rgb="FFD5DCE5"/>
      </top>
      <bottom style="thin">
        <color rgb="FFD5DCE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/>
    <xf numFmtId="164" fontId="0" fillId="3" borderId="1" xfId="0" applyNumberFormat="1" applyFill="1" applyBorder="1"/>
    <xf numFmtId="166" fontId="0" fillId="3" borderId="1" xfId="0" applyNumberFormat="1" applyFill="1" applyBorder="1"/>
    <xf numFmtId="0" fontId="5" fillId="4" borderId="1" xfId="0" applyFont="1" applyFill="1" applyBorder="1" applyAlignment="1">
      <alignment horizontal="center" vertical="center" wrapText="1"/>
    </xf>
    <xf numFmtId="17" fontId="5" fillId="4" borderId="1" xfId="0" applyNumberFormat="1" applyFont="1" applyFill="1" applyBorder="1" applyAlignment="1">
      <alignment horizontal="center" vertical="center" wrapText="1"/>
    </xf>
    <xf numFmtId="0" fontId="6" fillId="5" borderId="0" xfId="0" applyFont="1" applyFill="1"/>
    <xf numFmtId="0" fontId="0" fillId="5" borderId="0" xfId="0" applyFill="1"/>
    <xf numFmtId="164" fontId="0" fillId="0" borderId="0" xfId="0" applyNumberFormat="1"/>
    <xf numFmtId="0" fontId="7" fillId="0" borderId="0" xfId="0" applyFont="1"/>
    <xf numFmtId="164" fontId="7" fillId="0" borderId="0" xfId="0" applyNumberFormat="1" applyFont="1"/>
    <xf numFmtId="164" fontId="7" fillId="5" borderId="0" xfId="0" applyNumberFormat="1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color rgb="FFB91C1C"/>
      </font>
    </dxf>
    <dxf>
      <font>
        <b/>
        <color rgb="FFB91C1C"/>
      </font>
      <fill>
        <patternFill patternType="solid">
          <fgColor rgb="FFFDE2E2"/>
          <bgColor rgb="FFFD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N"/>
              <a:t>Closing cash balance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'Cash Flow'!$A$29</c:f>
              <c:strCache>
                <c:ptCount val="1"/>
                <c:pt idx="0">
                  <c:v>Closing balance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'Cash Flow'!$B$9:$M$9</c:f>
              <c:numCache>
                <c:formatCode>mmm\-yy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'Cash Flow'!$B$29:$M$29</c:f>
              <c:numCache>
                <c:formatCode>#,##0;[Red]\-#,##0</c:formatCode>
                <c:ptCount val="12"/>
                <c:pt idx="0">
                  <c:v>25800</c:v>
                </c:pt>
                <c:pt idx="1">
                  <c:v>28150</c:v>
                </c:pt>
                <c:pt idx="2">
                  <c:v>27350</c:v>
                </c:pt>
                <c:pt idx="3">
                  <c:v>30335</c:v>
                </c:pt>
                <c:pt idx="4">
                  <c:v>34145</c:v>
                </c:pt>
                <c:pt idx="5">
                  <c:v>34570</c:v>
                </c:pt>
                <c:pt idx="6">
                  <c:v>35295</c:v>
                </c:pt>
                <c:pt idx="7">
                  <c:v>32020</c:v>
                </c:pt>
                <c:pt idx="8">
                  <c:v>24120</c:v>
                </c:pt>
                <c:pt idx="9">
                  <c:v>24445</c:v>
                </c:pt>
                <c:pt idx="10">
                  <c:v>28045</c:v>
                </c:pt>
                <c:pt idx="11">
                  <c:v>35970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11B-40F3-8463-C7FE7E0BD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1"/>
        <c:axPos val="b"/>
        <c:numFmt formatCode="mmm\-yy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numFmt formatCode="#,##0;[Red]\-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32</xdr:row>
      <xdr:rowOff>0</xdr:rowOff>
    </xdr:from>
    <xdr:ext cx="79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extgentemplates.com/product/cash-flow-template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xtgentemplates.com/product/cash-flow-template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showGridLines="0" workbookViewId="0"/>
  </sheetViews>
  <sheetFormatPr defaultRowHeight="14.6" x14ac:dyDescent="0.4"/>
  <cols>
    <col min="1" max="1" width="6" customWidth="1"/>
    <col min="2" max="2" width="110" customWidth="1"/>
  </cols>
  <sheetData>
    <row r="1" spans="1:3" ht="23.15" x14ac:dyDescent="0.6">
      <c r="A1" s="1" t="s">
        <v>0</v>
      </c>
      <c r="B1" s="2"/>
      <c r="C1" s="2"/>
    </row>
    <row r="2" spans="1:3" x14ac:dyDescent="0.4">
      <c r="A2" s="3" t="s">
        <v>1</v>
      </c>
    </row>
    <row r="3" spans="1:3" x14ac:dyDescent="0.4">
      <c r="A3" s="4" t="s">
        <v>2</v>
      </c>
    </row>
    <row r="5" spans="1:3" ht="15.9" x14ac:dyDescent="0.45">
      <c r="A5" s="5" t="s">
        <v>28</v>
      </c>
    </row>
    <row r="7" spans="1:3" ht="16.75" x14ac:dyDescent="0.45">
      <c r="A7" s="6" t="s">
        <v>29</v>
      </c>
    </row>
    <row r="8" spans="1:3" x14ac:dyDescent="0.4">
      <c r="A8" s="7">
        <v>1</v>
      </c>
      <c r="B8" s="8" t="s">
        <v>30</v>
      </c>
    </row>
    <row r="9" spans="1:3" x14ac:dyDescent="0.4">
      <c r="A9" s="7">
        <v>2</v>
      </c>
      <c r="B9" s="8" t="s">
        <v>31</v>
      </c>
    </row>
    <row r="10" spans="1:3" ht="29.15" x14ac:dyDescent="0.4">
      <c r="A10" s="7">
        <v>3</v>
      </c>
      <c r="B10" s="8" t="s">
        <v>32</v>
      </c>
    </row>
    <row r="11" spans="1:3" x14ac:dyDescent="0.4">
      <c r="A11" s="7">
        <v>4</v>
      </c>
      <c r="B11" s="8" t="s">
        <v>33</v>
      </c>
    </row>
    <row r="12" spans="1:3" x14ac:dyDescent="0.4">
      <c r="A12" s="7">
        <v>5</v>
      </c>
      <c r="B12" s="8" t="s">
        <v>34</v>
      </c>
    </row>
    <row r="14" spans="1:3" ht="16.75" x14ac:dyDescent="0.45">
      <c r="A14" s="6" t="s">
        <v>35</v>
      </c>
    </row>
    <row r="15" spans="1:3" x14ac:dyDescent="0.4">
      <c r="B15" s="9" t="s">
        <v>36</v>
      </c>
    </row>
    <row r="16" spans="1:3" x14ac:dyDescent="0.4">
      <c r="B16" s="9" t="s">
        <v>37</v>
      </c>
    </row>
    <row r="17" spans="2:2" x14ac:dyDescent="0.4">
      <c r="B17" s="9" t="s">
        <v>38</v>
      </c>
    </row>
    <row r="18" spans="2:2" x14ac:dyDescent="0.4">
      <c r="B18" s="9" t="s">
        <v>39</v>
      </c>
    </row>
    <row r="19" spans="2:2" x14ac:dyDescent="0.4">
      <c r="B19" s="9" t="s">
        <v>40</v>
      </c>
    </row>
    <row r="20" spans="2:2" x14ac:dyDescent="0.4">
      <c r="B20" s="9" t="s">
        <v>41</v>
      </c>
    </row>
  </sheetData>
  <hyperlinks>
    <hyperlink ref="A2" r:id="rId1" xr:uid="{00000000-0004-0000-0000-000000000000}"/>
    <hyperlink ref="A3" r:id="rId2" xr:uid="{00000000-0004-0000-0000-000001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showGridLines="0"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RowHeight="14.6" x14ac:dyDescent="0.4"/>
  <cols>
    <col min="1" max="1" width="30" customWidth="1"/>
    <col min="2" max="14" width="12" customWidth="1"/>
  </cols>
  <sheetData>
    <row r="1" spans="1:14" ht="23.15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4">
      <c r="A2" s="3" t="s">
        <v>1</v>
      </c>
    </row>
    <row r="3" spans="1:14" x14ac:dyDescent="0.4">
      <c r="A3" s="4" t="s">
        <v>2</v>
      </c>
    </row>
    <row r="5" spans="1:14" x14ac:dyDescent="0.4">
      <c r="A5" s="10" t="s">
        <v>3</v>
      </c>
      <c r="B5" s="11">
        <v>25000</v>
      </c>
    </row>
    <row r="6" spans="1:14" x14ac:dyDescent="0.4">
      <c r="A6" s="10" t="s">
        <v>4</v>
      </c>
      <c r="B6" s="11">
        <v>10000</v>
      </c>
    </row>
    <row r="7" spans="1:14" x14ac:dyDescent="0.4">
      <c r="A7" s="10" t="s">
        <v>5</v>
      </c>
      <c r="B7" s="12">
        <v>46388</v>
      </c>
    </row>
    <row r="9" spans="1:14" ht="30" customHeight="1" x14ac:dyDescent="0.4">
      <c r="A9" s="13" t="s">
        <v>6</v>
      </c>
      <c r="B9" s="14">
        <f>B7</f>
        <v>46388</v>
      </c>
      <c r="C9" s="14">
        <f t="shared" ref="C9:M9" si="0">EDATE(B9,1)</f>
        <v>46419</v>
      </c>
      <c r="D9" s="14">
        <f t="shared" si="0"/>
        <v>46447</v>
      </c>
      <c r="E9" s="14">
        <f t="shared" si="0"/>
        <v>46478</v>
      </c>
      <c r="F9" s="14">
        <f t="shared" si="0"/>
        <v>46508</v>
      </c>
      <c r="G9" s="14">
        <f t="shared" si="0"/>
        <v>46539</v>
      </c>
      <c r="H9" s="14">
        <f t="shared" si="0"/>
        <v>46569</v>
      </c>
      <c r="I9" s="14">
        <f t="shared" si="0"/>
        <v>46600</v>
      </c>
      <c r="J9" s="14">
        <f t="shared" si="0"/>
        <v>46631</v>
      </c>
      <c r="K9" s="14">
        <f t="shared" si="0"/>
        <v>46661</v>
      </c>
      <c r="L9" s="14">
        <f t="shared" si="0"/>
        <v>46692</v>
      </c>
      <c r="M9" s="14">
        <f t="shared" si="0"/>
        <v>46722</v>
      </c>
      <c r="N9" s="13" t="s">
        <v>7</v>
      </c>
    </row>
    <row r="10" spans="1:14" x14ac:dyDescent="0.4">
      <c r="A10" s="15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x14ac:dyDescent="0.4">
      <c r="A11" t="s">
        <v>9</v>
      </c>
      <c r="B11" s="11">
        <v>10500</v>
      </c>
      <c r="C11" s="11">
        <v>10500</v>
      </c>
      <c r="D11" s="11">
        <v>11025</v>
      </c>
      <c r="E11" s="11">
        <v>11550</v>
      </c>
      <c r="F11" s="11">
        <v>12075</v>
      </c>
      <c r="G11" s="11">
        <v>12600</v>
      </c>
      <c r="H11" s="11">
        <v>11550</v>
      </c>
      <c r="I11" s="11">
        <v>8925</v>
      </c>
      <c r="J11" s="11">
        <v>8400</v>
      </c>
      <c r="K11" s="11">
        <v>10500</v>
      </c>
      <c r="L11" s="11">
        <v>13650</v>
      </c>
      <c r="M11" s="11">
        <v>15750</v>
      </c>
      <c r="N11" s="17">
        <f>SUM(B11:M11)</f>
        <v>137025</v>
      </c>
    </row>
    <row r="12" spans="1:14" x14ac:dyDescent="0.4">
      <c r="A12" t="s">
        <v>10</v>
      </c>
      <c r="B12" s="11">
        <v>13950</v>
      </c>
      <c r="C12" s="11">
        <v>15500</v>
      </c>
      <c r="D12" s="11">
        <v>15500</v>
      </c>
      <c r="E12" s="11">
        <v>16275</v>
      </c>
      <c r="F12" s="11">
        <v>17050</v>
      </c>
      <c r="G12" s="11">
        <v>17050</v>
      </c>
      <c r="H12" s="11">
        <v>14725</v>
      </c>
      <c r="I12" s="11">
        <v>12400</v>
      </c>
      <c r="J12" s="11">
        <v>11625</v>
      </c>
      <c r="K12" s="11">
        <v>15500</v>
      </c>
      <c r="L12" s="11">
        <v>18600</v>
      </c>
      <c r="M12" s="11">
        <v>20925</v>
      </c>
      <c r="N12" s="17">
        <f>SUM(B12:M12)</f>
        <v>189100</v>
      </c>
    </row>
    <row r="13" spans="1:14" x14ac:dyDescent="0.4">
      <c r="A13" t="s">
        <v>11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7">
        <f>SUM(B13:M13)</f>
        <v>0</v>
      </c>
    </row>
    <row r="14" spans="1:14" x14ac:dyDescent="0.4">
      <c r="A14" t="s">
        <v>12</v>
      </c>
      <c r="B14" s="11">
        <v>300</v>
      </c>
      <c r="C14" s="11">
        <v>300</v>
      </c>
      <c r="D14" s="11">
        <v>300</v>
      </c>
      <c r="E14" s="11">
        <v>300</v>
      </c>
      <c r="F14" s="11">
        <v>300</v>
      </c>
      <c r="G14" s="11">
        <v>300</v>
      </c>
      <c r="H14" s="11">
        <v>300</v>
      </c>
      <c r="I14" s="11">
        <v>300</v>
      </c>
      <c r="J14" s="11">
        <v>300</v>
      </c>
      <c r="K14" s="11">
        <v>300</v>
      </c>
      <c r="L14" s="11">
        <v>300</v>
      </c>
      <c r="M14" s="11">
        <v>300</v>
      </c>
      <c r="N14" s="17">
        <f>SUM(B14:M14)</f>
        <v>3600</v>
      </c>
    </row>
    <row r="15" spans="1:14" x14ac:dyDescent="0.4">
      <c r="A15" s="18" t="s">
        <v>13</v>
      </c>
      <c r="B15" s="19">
        <f t="shared" ref="B15:M15" si="1">SUM(B11:B14)</f>
        <v>24750</v>
      </c>
      <c r="C15" s="19">
        <f t="shared" si="1"/>
        <v>26300</v>
      </c>
      <c r="D15" s="19">
        <f t="shared" si="1"/>
        <v>26825</v>
      </c>
      <c r="E15" s="19">
        <f t="shared" si="1"/>
        <v>28125</v>
      </c>
      <c r="F15" s="19">
        <f t="shared" si="1"/>
        <v>29425</v>
      </c>
      <c r="G15" s="19">
        <f t="shared" si="1"/>
        <v>29950</v>
      </c>
      <c r="H15" s="19">
        <f t="shared" si="1"/>
        <v>26575</v>
      </c>
      <c r="I15" s="19">
        <f t="shared" si="1"/>
        <v>21625</v>
      </c>
      <c r="J15" s="19">
        <f t="shared" si="1"/>
        <v>20325</v>
      </c>
      <c r="K15" s="19">
        <f t="shared" si="1"/>
        <v>26300</v>
      </c>
      <c r="L15" s="19">
        <f t="shared" si="1"/>
        <v>32550</v>
      </c>
      <c r="M15" s="19">
        <f t="shared" si="1"/>
        <v>36975</v>
      </c>
      <c r="N15" s="19">
        <f>SUM(B15:M15)</f>
        <v>329725</v>
      </c>
    </row>
    <row r="16" spans="1:14" x14ac:dyDescent="0.4">
      <c r="A16" s="15" t="s">
        <v>14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4" x14ac:dyDescent="0.4">
      <c r="A17" t="s">
        <v>15</v>
      </c>
      <c r="B17" s="11">
        <v>9500</v>
      </c>
      <c r="C17" s="11">
        <v>9500</v>
      </c>
      <c r="D17" s="11">
        <v>9975</v>
      </c>
      <c r="E17" s="11">
        <v>10450</v>
      </c>
      <c r="F17" s="11">
        <v>10925</v>
      </c>
      <c r="G17" s="11">
        <v>11875</v>
      </c>
      <c r="H17" s="11">
        <v>11400</v>
      </c>
      <c r="I17" s="11">
        <v>10450</v>
      </c>
      <c r="J17" s="11">
        <v>9975</v>
      </c>
      <c r="K17" s="11">
        <v>10925</v>
      </c>
      <c r="L17" s="11">
        <v>13300</v>
      </c>
      <c r="M17" s="11">
        <v>11400</v>
      </c>
      <c r="N17" s="17">
        <f t="shared" ref="N17:N25" si="2">SUM(B17:M17)</f>
        <v>129675</v>
      </c>
    </row>
    <row r="18" spans="1:14" x14ac:dyDescent="0.4">
      <c r="A18" t="s">
        <v>16</v>
      </c>
      <c r="B18" s="11">
        <v>8200</v>
      </c>
      <c r="C18" s="11">
        <v>8200</v>
      </c>
      <c r="D18" s="11">
        <v>8200</v>
      </c>
      <c r="E18" s="11">
        <v>8200</v>
      </c>
      <c r="F18" s="11">
        <v>8200</v>
      </c>
      <c r="G18" s="11">
        <v>8200</v>
      </c>
      <c r="H18" s="11">
        <v>8200</v>
      </c>
      <c r="I18" s="11">
        <v>8200</v>
      </c>
      <c r="J18" s="11">
        <v>8200</v>
      </c>
      <c r="K18" s="11">
        <v>8200</v>
      </c>
      <c r="L18" s="11">
        <v>8200</v>
      </c>
      <c r="M18" s="11">
        <v>8200</v>
      </c>
      <c r="N18" s="17">
        <f t="shared" si="2"/>
        <v>98400</v>
      </c>
    </row>
    <row r="19" spans="1:14" x14ac:dyDescent="0.4">
      <c r="A19" t="s">
        <v>17</v>
      </c>
      <c r="B19" s="11">
        <v>2500</v>
      </c>
      <c r="C19" s="11">
        <v>2500</v>
      </c>
      <c r="D19" s="11">
        <v>2500</v>
      </c>
      <c r="E19" s="11">
        <v>2500</v>
      </c>
      <c r="F19" s="11">
        <v>2500</v>
      </c>
      <c r="G19" s="11">
        <v>2500</v>
      </c>
      <c r="H19" s="11">
        <v>2500</v>
      </c>
      <c r="I19" s="11">
        <v>2500</v>
      </c>
      <c r="J19" s="11">
        <v>2500</v>
      </c>
      <c r="K19" s="11">
        <v>2500</v>
      </c>
      <c r="L19" s="11">
        <v>2500</v>
      </c>
      <c r="M19" s="11">
        <v>2500</v>
      </c>
      <c r="N19" s="17">
        <f t="shared" si="2"/>
        <v>30000</v>
      </c>
    </row>
    <row r="20" spans="1:14" x14ac:dyDescent="0.4">
      <c r="A20" t="s">
        <v>18</v>
      </c>
      <c r="B20" s="11">
        <v>1200</v>
      </c>
      <c r="C20" s="11">
        <v>1200</v>
      </c>
      <c r="D20" s="11">
        <v>1200</v>
      </c>
      <c r="E20" s="11">
        <v>1440</v>
      </c>
      <c r="F20" s="11">
        <v>1440</v>
      </c>
      <c r="G20" s="11">
        <v>1200</v>
      </c>
      <c r="H20" s="11">
        <v>1200</v>
      </c>
      <c r="I20" s="11">
        <v>1200</v>
      </c>
      <c r="J20" s="11">
        <v>1800</v>
      </c>
      <c r="K20" s="11">
        <v>1800</v>
      </c>
      <c r="L20" s="11">
        <v>2400</v>
      </c>
      <c r="M20" s="11">
        <v>1200</v>
      </c>
      <c r="N20" s="17">
        <f t="shared" si="2"/>
        <v>17280</v>
      </c>
    </row>
    <row r="21" spans="1:14" x14ac:dyDescent="0.4">
      <c r="A21" t="s">
        <v>19</v>
      </c>
      <c r="B21" s="11">
        <v>650</v>
      </c>
      <c r="C21" s="11">
        <v>650</v>
      </c>
      <c r="D21" s="11">
        <v>650</v>
      </c>
      <c r="E21" s="11">
        <v>650</v>
      </c>
      <c r="F21" s="11">
        <v>650</v>
      </c>
      <c r="G21" s="11">
        <v>650</v>
      </c>
      <c r="H21" s="11">
        <v>650</v>
      </c>
      <c r="I21" s="11">
        <v>650</v>
      </c>
      <c r="J21" s="11">
        <v>650</v>
      </c>
      <c r="K21" s="11">
        <v>650</v>
      </c>
      <c r="L21" s="11">
        <v>650</v>
      </c>
      <c r="M21" s="11">
        <v>650</v>
      </c>
      <c r="N21" s="17">
        <f t="shared" si="2"/>
        <v>7800</v>
      </c>
    </row>
    <row r="22" spans="1:14" x14ac:dyDescent="0.4">
      <c r="A22" t="s">
        <v>20</v>
      </c>
      <c r="B22" s="11">
        <v>0</v>
      </c>
      <c r="C22" s="11">
        <v>0</v>
      </c>
      <c r="D22" s="11">
        <v>3200</v>
      </c>
      <c r="E22" s="11">
        <v>0</v>
      </c>
      <c r="F22" s="11">
        <v>0</v>
      </c>
      <c r="G22" s="11">
        <v>3200</v>
      </c>
      <c r="H22" s="11">
        <v>0</v>
      </c>
      <c r="I22" s="11">
        <v>0</v>
      </c>
      <c r="J22" s="11">
        <v>3200</v>
      </c>
      <c r="K22" s="11">
        <v>0</v>
      </c>
      <c r="L22" s="11">
        <v>0</v>
      </c>
      <c r="M22" s="11">
        <v>3200</v>
      </c>
      <c r="N22" s="17">
        <f t="shared" si="2"/>
        <v>12800</v>
      </c>
    </row>
    <row r="23" spans="1:14" x14ac:dyDescent="0.4">
      <c r="A23" t="s">
        <v>21</v>
      </c>
      <c r="B23" s="11">
        <v>1500</v>
      </c>
      <c r="C23" s="11">
        <v>1500</v>
      </c>
      <c r="D23" s="11">
        <v>1500</v>
      </c>
      <c r="E23" s="11">
        <v>1500</v>
      </c>
      <c r="F23" s="11">
        <v>1500</v>
      </c>
      <c r="G23" s="11">
        <v>1500</v>
      </c>
      <c r="H23" s="11">
        <v>1500</v>
      </c>
      <c r="I23" s="11">
        <v>1500</v>
      </c>
      <c r="J23" s="11">
        <v>1500</v>
      </c>
      <c r="K23" s="11">
        <v>1500</v>
      </c>
      <c r="L23" s="11">
        <v>1500</v>
      </c>
      <c r="M23" s="11">
        <v>1500</v>
      </c>
      <c r="N23" s="17">
        <f t="shared" si="2"/>
        <v>18000</v>
      </c>
    </row>
    <row r="24" spans="1:14" x14ac:dyDescent="0.4">
      <c r="A24" t="s">
        <v>22</v>
      </c>
      <c r="B24" s="11">
        <v>400</v>
      </c>
      <c r="C24" s="11">
        <v>400</v>
      </c>
      <c r="D24" s="11">
        <v>400</v>
      </c>
      <c r="E24" s="11">
        <v>400</v>
      </c>
      <c r="F24" s="11">
        <v>400</v>
      </c>
      <c r="G24" s="11">
        <v>400</v>
      </c>
      <c r="H24" s="11">
        <v>400</v>
      </c>
      <c r="I24" s="11">
        <v>400</v>
      </c>
      <c r="J24" s="11">
        <v>400</v>
      </c>
      <c r="K24" s="11">
        <v>400</v>
      </c>
      <c r="L24" s="11">
        <v>400</v>
      </c>
      <c r="M24" s="11">
        <v>400</v>
      </c>
      <c r="N24" s="17">
        <f t="shared" si="2"/>
        <v>4800</v>
      </c>
    </row>
    <row r="25" spans="1:14" x14ac:dyDescent="0.4">
      <c r="A25" s="18" t="s">
        <v>23</v>
      </c>
      <c r="B25" s="19">
        <f t="shared" ref="B25:M25" si="3">SUM(B17:B24)</f>
        <v>23950</v>
      </c>
      <c r="C25" s="19">
        <f t="shared" si="3"/>
        <v>23950</v>
      </c>
      <c r="D25" s="19">
        <f t="shared" si="3"/>
        <v>27625</v>
      </c>
      <c r="E25" s="19">
        <f t="shared" si="3"/>
        <v>25140</v>
      </c>
      <c r="F25" s="19">
        <f t="shared" si="3"/>
        <v>25615</v>
      </c>
      <c r="G25" s="19">
        <f t="shared" si="3"/>
        <v>29525</v>
      </c>
      <c r="H25" s="19">
        <f t="shared" si="3"/>
        <v>25850</v>
      </c>
      <c r="I25" s="19">
        <f t="shared" si="3"/>
        <v>24900</v>
      </c>
      <c r="J25" s="19">
        <f t="shared" si="3"/>
        <v>28225</v>
      </c>
      <c r="K25" s="19">
        <f t="shared" si="3"/>
        <v>25975</v>
      </c>
      <c r="L25" s="19">
        <f t="shared" si="3"/>
        <v>28950</v>
      </c>
      <c r="M25" s="19">
        <f t="shared" si="3"/>
        <v>29050</v>
      </c>
      <c r="N25" s="19">
        <f t="shared" si="2"/>
        <v>318755</v>
      </c>
    </row>
    <row r="27" spans="1:14" x14ac:dyDescent="0.4">
      <c r="A27" s="18" t="s">
        <v>24</v>
      </c>
      <c r="B27" s="19">
        <f t="shared" ref="B27:M27" si="4">B15-B25</f>
        <v>800</v>
      </c>
      <c r="C27" s="19">
        <f t="shared" si="4"/>
        <v>2350</v>
      </c>
      <c r="D27" s="19">
        <f t="shared" si="4"/>
        <v>-800</v>
      </c>
      <c r="E27" s="19">
        <f t="shared" si="4"/>
        <v>2985</v>
      </c>
      <c r="F27" s="19">
        <f t="shared" si="4"/>
        <v>3810</v>
      </c>
      <c r="G27" s="19">
        <f t="shared" si="4"/>
        <v>425</v>
      </c>
      <c r="H27" s="19">
        <f t="shared" si="4"/>
        <v>725</v>
      </c>
      <c r="I27" s="19">
        <f t="shared" si="4"/>
        <v>-3275</v>
      </c>
      <c r="J27" s="19">
        <f t="shared" si="4"/>
        <v>-7900</v>
      </c>
      <c r="K27" s="19">
        <f t="shared" si="4"/>
        <v>325</v>
      </c>
      <c r="L27" s="19">
        <f t="shared" si="4"/>
        <v>3600</v>
      </c>
      <c r="M27" s="19">
        <f t="shared" si="4"/>
        <v>7925</v>
      </c>
      <c r="N27" s="19">
        <f>SUM(B27:M27)</f>
        <v>10970</v>
      </c>
    </row>
    <row r="28" spans="1:14" x14ac:dyDescent="0.4">
      <c r="A28" s="18" t="s">
        <v>25</v>
      </c>
      <c r="B28" s="19">
        <f>$B$5</f>
        <v>25000</v>
      </c>
      <c r="C28" s="19">
        <f t="shared" ref="C28:M28" si="5">B29</f>
        <v>25800</v>
      </c>
      <c r="D28" s="19">
        <f t="shared" si="5"/>
        <v>28150</v>
      </c>
      <c r="E28" s="19">
        <f t="shared" si="5"/>
        <v>27350</v>
      </c>
      <c r="F28" s="19">
        <f t="shared" si="5"/>
        <v>30335</v>
      </c>
      <c r="G28" s="19">
        <f t="shared" si="5"/>
        <v>34145</v>
      </c>
      <c r="H28" s="19">
        <f t="shared" si="5"/>
        <v>34570</v>
      </c>
      <c r="I28" s="19">
        <f t="shared" si="5"/>
        <v>35295</v>
      </c>
      <c r="J28" s="19">
        <f t="shared" si="5"/>
        <v>32020</v>
      </c>
      <c r="K28" s="19">
        <f t="shared" si="5"/>
        <v>24120</v>
      </c>
      <c r="L28" s="19">
        <f t="shared" si="5"/>
        <v>24445</v>
      </c>
      <c r="M28" s="19">
        <f t="shared" si="5"/>
        <v>28045</v>
      </c>
    </row>
    <row r="29" spans="1:14" x14ac:dyDescent="0.4">
      <c r="A29" s="18" t="s">
        <v>26</v>
      </c>
      <c r="B29" s="20">
        <f t="shared" ref="B29:M29" si="6">B28+B27</f>
        <v>25800</v>
      </c>
      <c r="C29" s="20">
        <f t="shared" si="6"/>
        <v>28150</v>
      </c>
      <c r="D29" s="20">
        <f t="shared" si="6"/>
        <v>27350</v>
      </c>
      <c r="E29" s="20">
        <f t="shared" si="6"/>
        <v>30335</v>
      </c>
      <c r="F29" s="20">
        <f t="shared" si="6"/>
        <v>34145</v>
      </c>
      <c r="G29" s="20">
        <f t="shared" si="6"/>
        <v>34570</v>
      </c>
      <c r="H29" s="20">
        <f t="shared" si="6"/>
        <v>35295</v>
      </c>
      <c r="I29" s="20">
        <f t="shared" si="6"/>
        <v>32020</v>
      </c>
      <c r="J29" s="20">
        <f t="shared" si="6"/>
        <v>24120</v>
      </c>
      <c r="K29" s="20">
        <f t="shared" si="6"/>
        <v>24445</v>
      </c>
      <c r="L29" s="20">
        <f t="shared" si="6"/>
        <v>28045</v>
      </c>
      <c r="M29" s="20">
        <f t="shared" si="6"/>
        <v>35970</v>
      </c>
    </row>
    <row r="30" spans="1:14" x14ac:dyDescent="0.4">
      <c r="A30" s="18" t="s">
        <v>27</v>
      </c>
      <c r="B30" s="21" t="str">
        <f t="shared" ref="B30:M30" si="7">IF(B29&lt;0,"Cash runs out",IF(B29&lt;$B$6,"Below buffer","OK"))</f>
        <v>OK</v>
      </c>
      <c r="C30" s="21" t="str">
        <f t="shared" si="7"/>
        <v>OK</v>
      </c>
      <c r="D30" s="21" t="str">
        <f t="shared" si="7"/>
        <v>OK</v>
      </c>
      <c r="E30" s="21" t="str">
        <f t="shared" si="7"/>
        <v>OK</v>
      </c>
      <c r="F30" s="21" t="str">
        <f t="shared" si="7"/>
        <v>OK</v>
      </c>
      <c r="G30" s="21" t="str">
        <f t="shared" si="7"/>
        <v>OK</v>
      </c>
      <c r="H30" s="21" t="str">
        <f t="shared" si="7"/>
        <v>OK</v>
      </c>
      <c r="I30" s="21" t="str">
        <f t="shared" si="7"/>
        <v>OK</v>
      </c>
      <c r="J30" s="21" t="str">
        <f t="shared" si="7"/>
        <v>OK</v>
      </c>
      <c r="K30" s="21" t="str">
        <f t="shared" si="7"/>
        <v>OK</v>
      </c>
      <c r="L30" s="21" t="str">
        <f t="shared" si="7"/>
        <v>OK</v>
      </c>
      <c r="M30" s="21" t="str">
        <f t="shared" si="7"/>
        <v>OK</v>
      </c>
    </row>
  </sheetData>
  <conditionalFormatting sqref="B29:M29">
    <cfRule type="expression" dxfId="1" priority="1">
      <formula>B29&lt;$B$6</formula>
    </cfRule>
  </conditionalFormatting>
  <conditionalFormatting sqref="B30:M30">
    <cfRule type="expression" dxfId="0" priority="2">
      <formula>B30&lt;&gt;"OK"</formula>
    </cfRule>
  </conditionalFormatting>
  <hyperlinks>
    <hyperlink ref="A2" r:id="rId1" xr:uid="{00000000-0004-0000-0100-000000000000}"/>
    <hyperlink ref="A3" r:id="rId2" xr:uid="{00000000-0004-0000-0100-000001000000}"/>
  </hyperlinks>
  <pageMargins left="0.75" right="0.75" top="1" bottom="1" header="0.5" footer="0.5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f697b9-b6e7-413b-9562-1b35d7290753" xsi:nil="true"/>
    <lcf76f155ced4ddcb4097134ff3c332f xmlns="767a07e8-7ffc-4027-9e93-3aa3f75b4b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D6F5EB-3581-47EF-BFE8-5CD0A8950769}"/>
</file>

<file path=customXml/itemProps2.xml><?xml version="1.0" encoding="utf-8"?>
<ds:datastoreItem xmlns:ds="http://schemas.openxmlformats.org/officeDocument/2006/customXml" ds:itemID="{876CB2A0-7366-4AC4-AE6D-4B1E9A9759B2}"/>
</file>

<file path=customXml/itemProps3.xml><?xml version="1.0" encoding="utf-8"?>
<ds:datastoreItem xmlns:ds="http://schemas.openxmlformats.org/officeDocument/2006/customXml" ds:itemID="{B50E6967-F11B-49D9-99EE-7898942287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Cash Flow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PK -An Excel Expert</cp:lastModifiedBy>
  <dcterms:created xsi:type="dcterms:W3CDTF">2026-11-04T06:55:10Z</dcterms:created>
  <dcterms:modified xsi:type="dcterms:W3CDTF">2026-11-04T06:55:15Z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0x010100EF4302C947D7934B97E1868124048385</vt:lpwstr>
  </property>
</Properties>
</file>